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limaco\Josue\03 Web\Puertos\2017\"/>
    </mc:Choice>
  </mc:AlternateContent>
  <bookViews>
    <workbookView xWindow="10500" yWindow="-12" windowWidth="18300" windowHeight="12828" activeTab="3"/>
  </bookViews>
  <sheets>
    <sheet name="2014" sheetId="8" r:id="rId1"/>
    <sheet name="2015" sheetId="7" r:id="rId2"/>
    <sheet name="2016" sheetId="10" r:id="rId3"/>
    <sheet name="2017" sheetId="9" r:id="rId4"/>
  </sheets>
  <externalReferences>
    <externalReference r:id="rId5"/>
    <externalReference r:id="rId6"/>
    <externalReference r:id="rId7"/>
    <externalReference r:id="rId8"/>
  </externalReferences>
  <definedNames>
    <definedName name="Actividad_Pesquera" localSheetId="2">#REF!</definedName>
    <definedName name="Actividad_Pesquera">#REF!</definedName>
    <definedName name="ca" localSheetId="2">#REF!</definedName>
    <definedName name="ca">#REF!</definedName>
    <definedName name="cabot">#REF!</definedName>
    <definedName name="CABOTAJE__DESCARGA">#REF!</definedName>
    <definedName name="CABOTAJE_DESCARGA">#REF!</definedName>
    <definedName name="CABOTAJE_EMBARQUE">#REF!</definedName>
    <definedName name="cad">#REF!</definedName>
    <definedName name="CALLAOIMPMENSUAL">#REF!</definedName>
    <definedName name="CONT20">[1]Constantes!$B$25</definedName>
    <definedName name="csf">#REF!</definedName>
    <definedName name="DIRECTO">[1]Constantes!$B$19</definedName>
    <definedName name="EnvaseIngreso">[1]Data!$J$23:$J$201</definedName>
    <definedName name="ert">#REF!</definedName>
    <definedName name="EXPORTACION">#REF!</definedName>
    <definedName name="fr">#REF!</definedName>
    <definedName name="impo">#REF!</definedName>
    <definedName name="impor">#REF!</definedName>
    <definedName name="IMPORTACION">#REF!</definedName>
    <definedName name="importacionmensual">#REF!</definedName>
    <definedName name="inpor">#REF!</definedName>
    <definedName name="mes">[2]MENSUAL!$B$7:$M$7</definedName>
    <definedName name="MESRPTE">[1]Data!$D$7</definedName>
    <definedName name="Modalidad">[1]Data!$L$23:$L$201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>[3]Data!$G$23:$G$294</definedName>
    <definedName name="terres1">#REF!</definedName>
    <definedName name="tra">#REF!</definedName>
    <definedName name="tranboli1">#REF!</definedName>
    <definedName name="trans1">#REF!</definedName>
    <definedName name="trans3">#REF!</definedName>
    <definedName name="TRANSBORDO">#REF!</definedName>
    <definedName name="Transito">#REF!</definedName>
    <definedName name="TRANSITO_BOLIVIA">#REF!</definedName>
    <definedName name="transto1">#REF!</definedName>
    <definedName name="Trasbordo">#REF!</definedName>
    <definedName name="trasg">#REF!</definedName>
    <definedName name="via">#REF!</definedName>
    <definedName name="VIA_TERRESTRE">#REF!</definedName>
  </definedNames>
  <calcPr calcId="162913"/>
</workbook>
</file>

<file path=xl/calcChain.xml><?xml version="1.0" encoding="utf-8"?>
<calcChain xmlns="http://schemas.openxmlformats.org/spreadsheetml/2006/main">
  <c r="O1024" i="10" l="1"/>
  <c r="N1024" i="10"/>
  <c r="M1024" i="10"/>
  <c r="L1024" i="10"/>
  <c r="K1024" i="10"/>
  <c r="J1024" i="10"/>
  <c r="I1024" i="10"/>
  <c r="H1024" i="10"/>
  <c r="G1024" i="10"/>
  <c r="F1024" i="10"/>
  <c r="E1024" i="10"/>
  <c r="D1024" i="10"/>
  <c r="O1023" i="10"/>
  <c r="N1023" i="10"/>
  <c r="M1023" i="10"/>
  <c r="L1023" i="10"/>
  <c r="K1023" i="10"/>
  <c r="J1023" i="10"/>
  <c r="I1023" i="10"/>
  <c r="H1023" i="10"/>
  <c r="G1023" i="10"/>
  <c r="F1023" i="10"/>
  <c r="E1023" i="10"/>
  <c r="D1023" i="10"/>
  <c r="O1022" i="10"/>
  <c r="N1022" i="10"/>
  <c r="M1022" i="10"/>
  <c r="L1022" i="10"/>
  <c r="K1022" i="10"/>
  <c r="J1022" i="10"/>
  <c r="I1022" i="10"/>
  <c r="H1022" i="10"/>
  <c r="G1022" i="10"/>
  <c r="F1022" i="10"/>
  <c r="E1022" i="10"/>
  <c r="D1022" i="10"/>
  <c r="O1021" i="10"/>
  <c r="N1021" i="10"/>
  <c r="M1021" i="10"/>
  <c r="L1021" i="10"/>
  <c r="K1021" i="10"/>
  <c r="J1021" i="10"/>
  <c r="I1021" i="10"/>
  <c r="H1021" i="10"/>
  <c r="G1021" i="10"/>
  <c r="F1021" i="10"/>
  <c r="E1021" i="10"/>
  <c r="D10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O14" i="10"/>
  <c r="N14" i="10"/>
  <c r="M14" i="10"/>
  <c r="L14" i="10"/>
  <c r="K14" i="10"/>
  <c r="K7" i="10" s="1"/>
  <c r="J14" i="10"/>
  <c r="J7" i="10" s="1"/>
  <c r="I14" i="10"/>
  <c r="H14" i="10"/>
  <c r="G14" i="10"/>
  <c r="F14" i="10"/>
  <c r="E14" i="10"/>
  <c r="D14" i="10"/>
  <c r="C14" i="10"/>
  <c r="C7" i="10" s="1"/>
  <c r="O11" i="10"/>
  <c r="N11" i="10"/>
  <c r="M11" i="10"/>
  <c r="L11" i="10"/>
  <c r="K11" i="10"/>
  <c r="J11" i="10"/>
  <c r="I11" i="10"/>
  <c r="H11" i="10"/>
  <c r="H7" i="10" s="1"/>
  <c r="G11" i="10"/>
  <c r="G7" i="10" s="1"/>
  <c r="F11" i="10"/>
  <c r="E11" i="10"/>
  <c r="D11" i="10"/>
  <c r="C11" i="10"/>
  <c r="O8" i="10"/>
  <c r="N8" i="10"/>
  <c r="N7" i="10" s="1"/>
  <c r="M8" i="10"/>
  <c r="M7" i="10" s="1"/>
  <c r="L8" i="10"/>
  <c r="L7" i="10" s="1"/>
  <c r="K8" i="10"/>
  <c r="J8" i="10"/>
  <c r="I8" i="10"/>
  <c r="H8" i="10"/>
  <c r="G8" i="10"/>
  <c r="F8" i="10"/>
  <c r="F7" i="10" s="1"/>
  <c r="E8" i="10"/>
  <c r="E7" i="10" s="1"/>
  <c r="D8" i="10"/>
  <c r="D7" i="10" s="1"/>
  <c r="C8" i="10"/>
  <c r="I7" i="10"/>
  <c r="O7" i="10" l="1"/>
  <c r="D7" i="9" l="1"/>
  <c r="E7" i="9"/>
  <c r="F7" i="9"/>
  <c r="G7" i="9"/>
  <c r="H7" i="9"/>
  <c r="I7" i="9"/>
  <c r="J7" i="9"/>
  <c r="K7" i="9"/>
  <c r="L7" i="9"/>
  <c r="M7" i="9"/>
  <c r="N7" i="9"/>
  <c r="O7" i="9"/>
  <c r="O992" i="9" l="1"/>
  <c r="N992" i="9"/>
  <c r="M992" i="9"/>
  <c r="L992" i="9"/>
  <c r="K992" i="9"/>
  <c r="J992" i="9"/>
  <c r="I992" i="9"/>
  <c r="H992" i="9"/>
  <c r="G992" i="9"/>
  <c r="F992" i="9"/>
  <c r="E992" i="9"/>
  <c r="D992" i="9"/>
  <c r="O991" i="9"/>
  <c r="N991" i="9"/>
  <c r="M991" i="9"/>
  <c r="L991" i="9"/>
  <c r="K991" i="9"/>
  <c r="J991" i="9"/>
  <c r="I991" i="9"/>
  <c r="H991" i="9"/>
  <c r="G991" i="9"/>
  <c r="F991" i="9"/>
  <c r="E991" i="9"/>
  <c r="D991" i="9"/>
  <c r="O990" i="9"/>
  <c r="N990" i="9"/>
  <c r="M990" i="9"/>
  <c r="L990" i="9"/>
  <c r="K990" i="9"/>
  <c r="J990" i="9"/>
  <c r="I990" i="9"/>
  <c r="H990" i="9"/>
  <c r="G990" i="9"/>
  <c r="F990" i="9"/>
  <c r="E990" i="9"/>
  <c r="D990" i="9"/>
  <c r="O989" i="9"/>
  <c r="N989" i="9"/>
  <c r="M989" i="9"/>
  <c r="L989" i="9"/>
  <c r="K989" i="9"/>
  <c r="J989" i="9"/>
  <c r="I989" i="9"/>
  <c r="H989" i="9"/>
  <c r="G989" i="9"/>
  <c r="F989" i="9"/>
  <c r="E989" i="9"/>
  <c r="D989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C7" i="9" l="1"/>
  <c r="O23" i="8" l="1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O20" i="8"/>
  <c r="O19" i="8"/>
  <c r="N18" i="8"/>
  <c r="M18" i="8"/>
  <c r="L18" i="8"/>
  <c r="K18" i="8"/>
  <c r="J18" i="8"/>
  <c r="I18" i="8"/>
  <c r="H18" i="8"/>
  <c r="G18" i="8"/>
  <c r="F18" i="8"/>
  <c r="E18" i="8"/>
  <c r="D18" i="8"/>
  <c r="C18" i="8"/>
  <c r="O17" i="8"/>
  <c r="O16" i="8"/>
  <c r="N15" i="8"/>
  <c r="M15" i="8"/>
  <c r="L15" i="8"/>
  <c r="K15" i="8"/>
  <c r="J15" i="8"/>
  <c r="I15" i="8"/>
  <c r="H15" i="8"/>
  <c r="G15" i="8"/>
  <c r="F15" i="8"/>
  <c r="O15" i="8" s="1"/>
  <c r="E15" i="8"/>
  <c r="D15" i="8"/>
  <c r="C15" i="8"/>
  <c r="N14" i="8"/>
  <c r="O14" i="8" s="1"/>
  <c r="N13" i="8"/>
  <c r="N12" i="8" s="1"/>
  <c r="M12" i="8"/>
  <c r="L12" i="8"/>
  <c r="L8" i="8" s="1"/>
  <c r="K12" i="8"/>
  <c r="K8" i="8" s="1"/>
  <c r="J12" i="8"/>
  <c r="I12" i="8"/>
  <c r="H12" i="8"/>
  <c r="G12" i="8"/>
  <c r="F12" i="8"/>
  <c r="E12" i="8"/>
  <c r="D12" i="8"/>
  <c r="C12" i="8"/>
  <c r="C8" i="8" s="1"/>
  <c r="N11" i="8"/>
  <c r="O11" i="8" s="1"/>
  <c r="N10" i="8"/>
  <c r="N9" i="8" s="1"/>
  <c r="M9" i="8"/>
  <c r="L9" i="8"/>
  <c r="K9" i="8"/>
  <c r="J9" i="8"/>
  <c r="I9" i="8"/>
  <c r="I8" i="8" s="1"/>
  <c r="H9" i="8"/>
  <c r="H8" i="8" s="1"/>
  <c r="G9" i="8"/>
  <c r="F9" i="8"/>
  <c r="E9" i="8"/>
  <c r="D9" i="8"/>
  <c r="C9" i="8"/>
  <c r="D8" i="8" l="1"/>
  <c r="M8" i="8"/>
  <c r="E8" i="8"/>
  <c r="G8" i="8"/>
  <c r="O18" i="8"/>
  <c r="O21" i="8"/>
  <c r="J8" i="8"/>
  <c r="O9" i="8"/>
  <c r="N8" i="8"/>
  <c r="O12" i="8"/>
  <c r="O13" i="8"/>
  <c r="O10" i="8"/>
  <c r="F8" i="8"/>
  <c r="O8" i="8" s="1"/>
  <c r="O1114" i="7" l="1"/>
  <c r="N1114" i="7"/>
  <c r="M1114" i="7"/>
  <c r="L1114" i="7"/>
  <c r="K1114" i="7"/>
  <c r="J1114" i="7"/>
  <c r="I1114" i="7"/>
  <c r="H1114" i="7"/>
  <c r="G1114" i="7"/>
  <c r="F1114" i="7"/>
  <c r="E1114" i="7"/>
  <c r="D1114" i="7"/>
  <c r="O1113" i="7"/>
  <c r="N1113" i="7"/>
  <c r="M1113" i="7"/>
  <c r="L1113" i="7"/>
  <c r="K1113" i="7"/>
  <c r="J1113" i="7"/>
  <c r="I1113" i="7"/>
  <c r="H1113" i="7"/>
  <c r="G1113" i="7"/>
  <c r="F1113" i="7"/>
  <c r="E1113" i="7"/>
  <c r="D1113" i="7"/>
  <c r="O1112" i="7"/>
  <c r="N1112" i="7"/>
  <c r="M1112" i="7"/>
  <c r="L1112" i="7"/>
  <c r="K1112" i="7"/>
  <c r="J1112" i="7"/>
  <c r="I1112" i="7"/>
  <c r="H1112" i="7"/>
  <c r="G1112" i="7"/>
  <c r="F1112" i="7"/>
  <c r="E1112" i="7"/>
  <c r="D1112" i="7"/>
  <c r="O1111" i="7"/>
  <c r="N1111" i="7"/>
  <c r="M1111" i="7"/>
  <c r="L1111" i="7"/>
  <c r="K1111" i="7"/>
  <c r="J1111" i="7"/>
  <c r="I1111" i="7"/>
  <c r="H1111" i="7"/>
  <c r="G1111" i="7"/>
  <c r="F1111" i="7"/>
  <c r="E1111" i="7"/>
  <c r="D1111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O20" i="7"/>
  <c r="O19" i="7"/>
  <c r="N18" i="7"/>
  <c r="M18" i="7"/>
  <c r="L18" i="7"/>
  <c r="K18" i="7"/>
  <c r="J18" i="7"/>
  <c r="I18" i="7"/>
  <c r="H18" i="7"/>
  <c r="H8" i="7" s="1"/>
  <c r="G18" i="7"/>
  <c r="F18" i="7"/>
  <c r="E18" i="7"/>
  <c r="E8" i="7" s="1"/>
  <c r="D18" i="7"/>
  <c r="C18" i="7"/>
  <c r="O17" i="7"/>
  <c r="O16" i="7"/>
  <c r="N15" i="7"/>
  <c r="M15" i="7"/>
  <c r="L15" i="7"/>
  <c r="K15" i="7"/>
  <c r="J15" i="7"/>
  <c r="I15" i="7"/>
  <c r="H15" i="7"/>
  <c r="G15" i="7"/>
  <c r="F15" i="7"/>
  <c r="E15" i="7"/>
  <c r="D15" i="7"/>
  <c r="C15" i="7"/>
  <c r="N9" i="7"/>
  <c r="M9" i="7"/>
  <c r="L9" i="7"/>
  <c r="K9" i="7"/>
  <c r="J9" i="7"/>
  <c r="I9" i="7"/>
  <c r="H9" i="7"/>
  <c r="G9" i="7"/>
  <c r="F9" i="7"/>
  <c r="E9" i="7"/>
  <c r="D9" i="7"/>
  <c r="C9" i="7"/>
  <c r="N8" i="7" l="1"/>
  <c r="M8" i="7"/>
  <c r="J8" i="7"/>
  <c r="L8" i="7"/>
  <c r="F8" i="7"/>
  <c r="D8" i="7"/>
  <c r="I8" i="7"/>
  <c r="G8" i="7"/>
  <c r="C8" i="7"/>
  <c r="K8" i="7"/>
  <c r="O21" i="7"/>
  <c r="O15" i="7"/>
  <c r="O18" i="7"/>
  <c r="O9" i="7"/>
  <c r="O8" i="7" l="1"/>
</calcChain>
</file>

<file path=xl/sharedStrings.xml><?xml version="1.0" encoding="utf-8"?>
<sst xmlns="http://schemas.openxmlformats.org/spreadsheetml/2006/main" count="330" uniqueCount="46">
  <si>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</si>
  <si>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</si>
  <si>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</si>
  <si>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</si>
  <si>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</si>
  <si>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</si>
  <si>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</si>
  <si>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</si>
  <si>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</si>
  <si>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</si>
  <si>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</si>
  <si>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</si>
  <si>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TERMINAL PORTUARIO</t>
  </si>
  <si>
    <t>TOTAL</t>
  </si>
  <si>
    <t>Elaboración: MTC - OGPP - Oficina de Estadística</t>
  </si>
  <si>
    <t>(Número de TEU's)</t>
  </si>
  <si>
    <t>Ene - Dic</t>
  </si>
  <si>
    <t>TP CALLAO</t>
  </si>
  <si>
    <t>Embarque</t>
  </si>
  <si>
    <t>Descarga</t>
  </si>
  <si>
    <t>TP PAITA</t>
  </si>
  <si>
    <t>TP MATARANI</t>
  </si>
  <si>
    <t>TP ILO</t>
  </si>
  <si>
    <t>TP OTROS</t>
  </si>
  <si>
    <t>Nota: Excluye el Terminal Portuario de Masp Arica</t>
  </si>
  <si>
    <t xml:space="preserve">          1/ Incluye 86, 906 TEUS de reestiba</t>
  </si>
  <si>
    <t>Fuente: Autoridad Portuaria Nacional</t>
  </si>
  <si>
    <t>LOCALIDAD</t>
  </si>
  <si>
    <t>REGIMEN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</si>
  <si>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</si>
  <si>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</si>
  <si>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</si>
  <si>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</si>
  <si>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</si>
  <si>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</si>
  <si>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</si>
  <si>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</si>
  <si>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</si>
  <si>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</si>
  <si>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</si>
  <si>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</si>
  <si>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REESTIBA</t>
  </si>
  <si>
    <t>TRÁFICO DE CONTENEDORES EN TERMINALES PORTUARIOS DE USO PÚBLICO, SEGÚN TERMINAL PORTUARIO PRINCIPAL: 2015</t>
  </si>
  <si>
    <t>TRÁFICO DE CONTENEDORES EN TERMINALES PORTUARIOS DE USO PÚBLICO, SEGÚN TERMINAL PORTUARIO PRINCIPAL: 2014</t>
  </si>
  <si>
    <t>TRÁFICO DE CONTENEDORES EN TERMINALES PORTUARIOS DE USO PÚBLICO, SEGÚN TERMINAL PORTUARIO PRINCIPAL: 2016</t>
  </si>
  <si>
    <t>TRÁFICO DE CONTENEDORES EN TERMINALES PORTUARIOS DE USO PÚBLICO, SEGÚN TERMINAL PORTUARIO PRINCIPAL: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</si>
</sst>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 * #,##0.00_ ;_ * \-#,##0.00_ ;_ * &quot;-&quot;??_ ;_ @_ "/>
    <numFmt numFmtId="165" formatCode="_-* #,##0\ _P_t_s_-;\-* #,##0\ _P_t_s_-;_-* &quot;-&quot;??\ _P_t_s_-;_-@_-"/>
    <numFmt numFmtId="166" formatCode="_([$€]\ * #,##0.00_);_([$€]\ * \(#,##0.00\);_([$€]\ * &quot;-&quot;??_);_(@_)"/>
    <numFmt numFmtId="167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b/>
      <sz val="12"/>
      <name val="Segoe UI Symbo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9"/>
      <name val="Optima"/>
      <family val="2"/>
    </font>
    <font>
      <sz val="8"/>
      <name val="Optima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thin">
        <color auto="1"/>
      </bottom>
      <diagonal/>
    </border>
  </borders>
  <cellStyleXfs count="50">
    <xf numFmtId="0" fontId="0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8" fillId="2" borderId="0" xfId="49" applyFont="1" applyFill="1" applyAlignment="1" applyProtection="1"/>
    <xf numFmtId="0" fontId="9" fillId="2" borderId="0" xfId="0" applyFont="1" applyFill="1"/>
    <xf numFmtId="0" fontId="0" fillId="2" borderId="0" xfId="0" applyFill="1" applyBorder="1" applyAlignment="1">
      <alignment horizontal="left" vertical="center" indent="2"/>
    </xf>
    <xf numFmtId="0" fontId="10" fillId="2" borderId="0" xfId="0" applyFont="1" applyFill="1"/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9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14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167" fontId="12" fillId="2" borderId="0" xfId="48" applyNumberFormat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 indent="1"/>
    </xf>
    <xf numFmtId="3" fontId="13" fillId="2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horizontal="left" vertical="center" indent="2"/>
    </xf>
    <xf numFmtId="3" fontId="14" fillId="2" borderId="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horizontal="left" vertical="center" indent="2"/>
    </xf>
    <xf numFmtId="3" fontId="14" fillId="2" borderId="2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 indent="1"/>
    </xf>
    <xf numFmtId="3" fontId="16" fillId="2" borderId="4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 indent="1"/>
    </xf>
    <xf numFmtId="3" fontId="16" fillId="2" borderId="0" xfId="0" applyNumberFormat="1" applyFont="1" applyFill="1" applyBorder="1" applyAlignment="1">
      <alignment vertical="center"/>
    </xf>
    <xf numFmtId="3" fontId="0" fillId="2" borderId="0" xfId="0" applyNumberForma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0" fontId="0" fillId="2" borderId="5" xfId="0" applyFill="1" applyBorder="1" applyAlignment="1">
      <alignment horizontal="left" vertical="center" indent="2"/>
    </xf>
    <xf numFmtId="3" fontId="0" fillId="2" borderId="2" xfId="0" applyNumberFormat="1" applyFill="1" applyBorder="1" applyAlignment="1">
      <alignment vertical="center"/>
    </xf>
    <xf numFmtId="0" fontId="10" fillId="2" borderId="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</cellXfs>
  <cellStyles count="50">
    <cellStyle name="Diseño" xfId="2"/>
    <cellStyle name="Euro" xfId="10"/>
    <cellStyle name="Hipervínculo 2" xfId="11"/>
    <cellStyle name="Hipervínculo 3" xfId="49"/>
    <cellStyle name="Millares" xfId="48" builtinId="3"/>
    <cellStyle name="Millares 2" xfId="3"/>
    <cellStyle name="Millares 3" xfId="8"/>
    <cellStyle name="Normal" xfId="0" builtinId="0"/>
    <cellStyle name="Normal 10" xfId="1"/>
    <cellStyle name="Normal 11" xfId="12"/>
    <cellStyle name="Normal 12" xfId="13"/>
    <cellStyle name="Normal 13" xfId="14"/>
    <cellStyle name="Normal 14" xfId="15"/>
    <cellStyle name="Normal 15 10" xfId="16"/>
    <cellStyle name="Normal 15 11" xfId="17"/>
    <cellStyle name="Normal 15 12" xfId="18"/>
    <cellStyle name="Normal 15 13" xfId="19"/>
    <cellStyle name="Normal 15 14" xfId="20"/>
    <cellStyle name="Normal 15 2" xfId="21"/>
    <cellStyle name="Normal 15 3" xfId="22"/>
    <cellStyle name="Normal 15 4" xfId="23"/>
    <cellStyle name="Normal 15 5" xfId="24"/>
    <cellStyle name="Normal 15 6" xfId="25"/>
    <cellStyle name="Normal 15 7" xfId="26"/>
    <cellStyle name="Normal 15 8" xfId="27"/>
    <cellStyle name="Normal 15 9" xfId="28"/>
    <cellStyle name="Normal 2" xfId="4"/>
    <cellStyle name="Normal 2 10" xfId="29"/>
    <cellStyle name="Normal 2 11" xfId="30"/>
    <cellStyle name="Normal 2 12" xfId="31"/>
    <cellStyle name="Normal 2 13" xfId="32"/>
    <cellStyle name="Normal 2 14" xfId="33"/>
    <cellStyle name="Normal 2 15" xfId="34"/>
    <cellStyle name="Normal 2 16" xfId="35"/>
    <cellStyle name="Normal 2 2" xfId="5"/>
    <cellStyle name="Normal 2 3" xfId="36"/>
    <cellStyle name="Normal 2 4" xfId="37"/>
    <cellStyle name="Normal 2 5" xfId="38"/>
    <cellStyle name="Normal 2 6" xfId="39"/>
    <cellStyle name="Normal 2 7" xfId="40"/>
    <cellStyle name="Normal 2 8" xfId="41"/>
    <cellStyle name="Normal 2 9" xfId="42"/>
    <cellStyle name="Normal 3" xfId="6"/>
    <cellStyle name="Normal 4 2" xfId="9"/>
    <cellStyle name="Normal 5" xfId="43"/>
    <cellStyle name="Normal 6" xfId="44"/>
    <cellStyle name="Normal 7" xfId="45"/>
    <cellStyle name="Normal 8" xfId="46"/>
    <cellStyle name="Normal 9" xfId="47"/>
    <cellStyle name="Porcentu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limaco/Josue/03%20Web/Puertos/2016/Transportes_Acuatico_2_3_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5"/>
      <sheetName val="2016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zoomScaleNormal="100" workbookViewId="0">
      <selection activeCell="G32" sqref="G32"/>
    </sheetView>
  </sheetViews>
  <sheetFormatPr baseColWidth="10" defaultColWidth="11.44140625" defaultRowHeight="13.8"/>
  <cols>
    <col min="1" max="1" width="6.5546875" style="2" customWidth="1"/>
    <col min="2" max="2" width="24.5546875" style="2" customWidth="1"/>
    <col min="3" max="3" width="10.5546875" style="2" customWidth="1"/>
    <col min="4" max="4" width="9.33203125" style="2" customWidth="1"/>
    <col min="5" max="6" width="11.33203125" style="2" bestFit="1" customWidth="1"/>
    <col min="7" max="7" width="10.33203125" style="2" customWidth="1"/>
    <col min="8" max="8" width="10" style="2" customWidth="1"/>
    <col min="9" max="14" width="8.5546875" style="2" customWidth="1"/>
    <col min="15" max="15" width="11.5546875" style="2" bestFit="1" customWidth="1"/>
    <col min="16" max="16" width="12.6640625" style="2" bestFit="1" customWidth="1"/>
    <col min="17" max="16384" width="11.44140625" style="2"/>
  </cols>
  <sheetData>
    <row r="1" spans="1:15">
      <c r="A1" s="1"/>
    </row>
    <row r="3" spans="1:15" ht="19.2">
      <c r="B3" s="37" t="s">
        <v>43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5" spans="1:15" ht="14.4" thickBot="1">
      <c r="B5" s="34" t="s">
        <v>15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9.5" customHeight="1">
      <c r="B6" s="35" t="s">
        <v>12</v>
      </c>
      <c r="C6" s="35">
        <v>2014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1.75" customHeight="1" thickBot="1">
      <c r="B7" s="36"/>
      <c r="C7" s="13" t="s">
        <v>0</v>
      </c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16</v>
      </c>
    </row>
    <row r="8" spans="1:15">
      <c r="B8" s="14" t="s">
        <v>13</v>
      </c>
      <c r="C8" s="15">
        <f>+SUM(C9,C12,C15,C18,C21)</f>
        <v>133636</v>
      </c>
      <c r="D8" s="15">
        <f t="shared" ref="D8:N8" si="0">+SUM(D9,D12,D15,D18,D21)</f>
        <v>131126</v>
      </c>
      <c r="E8" s="15">
        <f t="shared" si="0"/>
        <v>139564</v>
      </c>
      <c r="F8" s="15">
        <f t="shared" si="0"/>
        <v>133831</v>
      </c>
      <c r="G8" s="15">
        <f t="shared" si="0"/>
        <v>146284</v>
      </c>
      <c r="H8" s="15">
        <f t="shared" si="0"/>
        <v>150515</v>
      </c>
      <c r="I8" s="15">
        <f t="shared" si="0"/>
        <v>144692</v>
      </c>
      <c r="J8" s="15">
        <f t="shared" si="0"/>
        <v>146411</v>
      </c>
      <c r="K8" s="15">
        <f t="shared" si="0"/>
        <v>158372</v>
      </c>
      <c r="L8" s="15">
        <f t="shared" si="0"/>
        <v>146345</v>
      </c>
      <c r="M8" s="15">
        <f t="shared" si="0"/>
        <v>153892</v>
      </c>
      <c r="N8" s="15">
        <f t="shared" si="0"/>
        <v>164097</v>
      </c>
      <c r="O8" s="15">
        <f>SUM(C8:N8)</f>
        <v>1748765</v>
      </c>
    </row>
    <row r="9" spans="1:15">
      <c r="B9" s="16" t="s">
        <v>17</v>
      </c>
      <c r="C9" s="17">
        <f>SUM(C10:C11)</f>
        <v>114064</v>
      </c>
      <c r="D9" s="17">
        <f t="shared" ref="D9:N9" si="1">SUM(D10:D11)</f>
        <v>113830</v>
      </c>
      <c r="E9" s="17">
        <f t="shared" si="1"/>
        <v>122197</v>
      </c>
      <c r="F9" s="17">
        <f t="shared" si="1"/>
        <v>122058</v>
      </c>
      <c r="G9" s="17">
        <f t="shared" si="1"/>
        <v>131240</v>
      </c>
      <c r="H9" s="17">
        <f t="shared" si="1"/>
        <v>134358</v>
      </c>
      <c r="I9" s="17">
        <f t="shared" si="1"/>
        <v>132462</v>
      </c>
      <c r="J9" s="17">
        <f t="shared" si="1"/>
        <v>132283</v>
      </c>
      <c r="K9" s="17">
        <f t="shared" si="1"/>
        <v>141499</v>
      </c>
      <c r="L9" s="17">
        <f t="shared" si="1"/>
        <v>126442</v>
      </c>
      <c r="M9" s="17">
        <f t="shared" si="1"/>
        <v>130202</v>
      </c>
      <c r="N9" s="17">
        <f t="shared" si="1"/>
        <v>140978</v>
      </c>
      <c r="O9" s="17">
        <f t="shared" ref="O9:O23" si="2">SUM(C9:N9)</f>
        <v>1541613</v>
      </c>
    </row>
    <row r="10" spans="1:15">
      <c r="B10" s="18" t="s">
        <v>18</v>
      </c>
      <c r="C10" s="19">
        <v>55762</v>
      </c>
      <c r="D10" s="19">
        <v>58050</v>
      </c>
      <c r="E10" s="19">
        <v>61810</v>
      </c>
      <c r="F10" s="19">
        <v>59176</v>
      </c>
      <c r="G10" s="19">
        <v>63280</v>
      </c>
      <c r="H10" s="19">
        <v>66615</v>
      </c>
      <c r="I10" s="19">
        <v>66053</v>
      </c>
      <c r="J10" s="19">
        <v>67558</v>
      </c>
      <c r="K10" s="19">
        <v>74979</v>
      </c>
      <c r="L10" s="19">
        <v>60998</v>
      </c>
      <c r="M10" s="19">
        <v>63512</v>
      </c>
      <c r="N10" s="19">
        <f>68687+2</f>
        <v>68689</v>
      </c>
      <c r="O10" s="19">
        <f t="shared" si="2"/>
        <v>766482</v>
      </c>
    </row>
    <row r="11" spans="1:15">
      <c r="B11" s="18" t="s">
        <v>19</v>
      </c>
      <c r="C11" s="19">
        <v>58302</v>
      </c>
      <c r="D11" s="19">
        <v>55780</v>
      </c>
      <c r="E11" s="19">
        <v>60387</v>
      </c>
      <c r="F11" s="19">
        <v>62882</v>
      </c>
      <c r="G11" s="19">
        <v>67960</v>
      </c>
      <c r="H11" s="19">
        <v>67743</v>
      </c>
      <c r="I11" s="19">
        <v>66409</v>
      </c>
      <c r="J11" s="19">
        <v>64725</v>
      </c>
      <c r="K11" s="19">
        <v>66520</v>
      </c>
      <c r="L11" s="19">
        <v>65444</v>
      </c>
      <c r="M11" s="19">
        <v>66690</v>
      </c>
      <c r="N11" s="19">
        <f>72287+2</f>
        <v>72289</v>
      </c>
      <c r="O11" s="19">
        <f t="shared" si="2"/>
        <v>775131</v>
      </c>
    </row>
    <row r="12" spans="1:15">
      <c r="B12" s="16" t="s">
        <v>20</v>
      </c>
      <c r="C12" s="17">
        <f>SUM(C13:C14)</f>
        <v>18635</v>
      </c>
      <c r="D12" s="17">
        <f t="shared" ref="D12:N12" si="3">SUM(D13:D14)</f>
        <v>15174</v>
      </c>
      <c r="E12" s="17">
        <f t="shared" si="3"/>
        <v>14689</v>
      </c>
      <c r="F12" s="17">
        <f t="shared" si="3"/>
        <v>10339</v>
      </c>
      <c r="G12" s="17">
        <f t="shared" si="3"/>
        <v>12702</v>
      </c>
      <c r="H12" s="17">
        <f t="shared" si="3"/>
        <v>13599</v>
      </c>
      <c r="I12" s="17">
        <f t="shared" si="3"/>
        <v>9928</v>
      </c>
      <c r="J12" s="17">
        <f t="shared" si="3"/>
        <v>12878</v>
      </c>
      <c r="K12" s="17">
        <f t="shared" si="3"/>
        <v>13240</v>
      </c>
      <c r="L12" s="17">
        <f t="shared" si="3"/>
        <v>16033</v>
      </c>
      <c r="M12" s="17">
        <f t="shared" si="3"/>
        <v>21896</v>
      </c>
      <c r="N12" s="17">
        <f t="shared" si="3"/>
        <v>21109</v>
      </c>
      <c r="O12" s="17">
        <f t="shared" si="2"/>
        <v>180222</v>
      </c>
    </row>
    <row r="13" spans="1:15">
      <c r="B13" s="18" t="s">
        <v>18</v>
      </c>
      <c r="C13" s="19">
        <v>10897</v>
      </c>
      <c r="D13" s="19">
        <v>8625</v>
      </c>
      <c r="E13" s="19">
        <v>8289</v>
      </c>
      <c r="F13" s="19">
        <v>6244</v>
      </c>
      <c r="G13" s="19">
        <v>7104</v>
      </c>
      <c r="H13" s="19">
        <v>6789</v>
      </c>
      <c r="I13" s="19">
        <v>6087</v>
      </c>
      <c r="J13" s="19">
        <v>7346</v>
      </c>
      <c r="K13" s="19">
        <v>7057</v>
      </c>
      <c r="L13" s="19">
        <v>8944</v>
      </c>
      <c r="M13" s="19">
        <v>11426</v>
      </c>
      <c r="N13" s="19">
        <f>11859+12</f>
        <v>11871</v>
      </c>
      <c r="O13" s="19">
        <f t="shared" si="2"/>
        <v>100679</v>
      </c>
    </row>
    <row r="14" spans="1:15">
      <c r="B14" s="18" t="s">
        <v>19</v>
      </c>
      <c r="C14" s="19">
        <v>7738</v>
      </c>
      <c r="D14" s="19">
        <v>6549</v>
      </c>
      <c r="E14" s="19">
        <v>6400</v>
      </c>
      <c r="F14" s="19">
        <v>4095</v>
      </c>
      <c r="G14" s="19">
        <v>5598</v>
      </c>
      <c r="H14" s="19">
        <v>6810</v>
      </c>
      <c r="I14" s="19">
        <v>3841</v>
      </c>
      <c r="J14" s="19">
        <v>5532</v>
      </c>
      <c r="K14" s="19">
        <v>6183</v>
      </c>
      <c r="L14" s="19">
        <v>7089</v>
      </c>
      <c r="M14" s="19">
        <v>10470</v>
      </c>
      <c r="N14" s="19">
        <f>9228+10</f>
        <v>9238</v>
      </c>
      <c r="O14" s="19">
        <f t="shared" si="2"/>
        <v>79543</v>
      </c>
    </row>
    <row r="15" spans="1:15">
      <c r="B15" s="16" t="s">
        <v>21</v>
      </c>
      <c r="C15" s="17">
        <f>SUM(C16:C17)</f>
        <v>826</v>
      </c>
      <c r="D15" s="17">
        <f t="shared" ref="D15:N15" si="4">SUM(D16:D17)</f>
        <v>987</v>
      </c>
      <c r="E15" s="17">
        <f t="shared" si="4"/>
        <v>2669</v>
      </c>
      <c r="F15" s="17">
        <f t="shared" si="4"/>
        <v>1328</v>
      </c>
      <c r="G15" s="17">
        <f t="shared" si="4"/>
        <v>1726</v>
      </c>
      <c r="H15" s="17">
        <f t="shared" si="4"/>
        <v>2114</v>
      </c>
      <c r="I15" s="17">
        <f t="shared" si="4"/>
        <v>2131</v>
      </c>
      <c r="J15" s="17">
        <f t="shared" si="4"/>
        <v>758</v>
      </c>
      <c r="K15" s="17">
        <f t="shared" si="4"/>
        <v>2064</v>
      </c>
      <c r="L15" s="17">
        <f t="shared" si="4"/>
        <v>2065</v>
      </c>
      <c r="M15" s="17">
        <f t="shared" si="4"/>
        <v>1362</v>
      </c>
      <c r="N15" s="17">
        <f t="shared" si="4"/>
        <v>1292</v>
      </c>
      <c r="O15" s="17">
        <f t="shared" si="2"/>
        <v>19322</v>
      </c>
    </row>
    <row r="16" spans="1:15">
      <c r="B16" s="18" t="s">
        <v>18</v>
      </c>
      <c r="C16" s="19">
        <v>338</v>
      </c>
      <c r="D16" s="19">
        <v>528</v>
      </c>
      <c r="E16" s="19">
        <v>1541</v>
      </c>
      <c r="F16" s="19">
        <v>536</v>
      </c>
      <c r="G16" s="19">
        <v>1008</v>
      </c>
      <c r="H16" s="19">
        <v>748</v>
      </c>
      <c r="I16" s="19">
        <v>1149</v>
      </c>
      <c r="J16" s="19">
        <v>458</v>
      </c>
      <c r="K16" s="19">
        <v>973</v>
      </c>
      <c r="L16" s="19">
        <v>1263</v>
      </c>
      <c r="M16" s="19">
        <v>742</v>
      </c>
      <c r="N16" s="19">
        <v>599</v>
      </c>
      <c r="O16" s="19">
        <f t="shared" si="2"/>
        <v>9883</v>
      </c>
    </row>
    <row r="17" spans="2:15">
      <c r="B17" s="18" t="s">
        <v>19</v>
      </c>
      <c r="C17" s="19">
        <v>488</v>
      </c>
      <c r="D17" s="19">
        <v>459</v>
      </c>
      <c r="E17" s="19">
        <v>1128</v>
      </c>
      <c r="F17" s="19">
        <v>792</v>
      </c>
      <c r="G17" s="19">
        <v>718</v>
      </c>
      <c r="H17" s="19">
        <v>1366</v>
      </c>
      <c r="I17" s="19">
        <v>982</v>
      </c>
      <c r="J17" s="19">
        <v>300</v>
      </c>
      <c r="K17" s="19">
        <v>1091</v>
      </c>
      <c r="L17" s="19">
        <v>802</v>
      </c>
      <c r="M17" s="19">
        <v>620</v>
      </c>
      <c r="N17" s="19">
        <v>693</v>
      </c>
      <c r="O17" s="19">
        <f t="shared" si="2"/>
        <v>9439</v>
      </c>
    </row>
    <row r="18" spans="2:15">
      <c r="B18" s="16" t="s">
        <v>22</v>
      </c>
      <c r="C18" s="17">
        <f>SUM(C19:C20)</f>
        <v>111</v>
      </c>
      <c r="D18" s="17">
        <f t="shared" ref="D18:N18" si="5">SUM(D19:D20)</f>
        <v>1133</v>
      </c>
      <c r="E18" s="17">
        <f t="shared" si="5"/>
        <v>7</v>
      </c>
      <c r="F18" s="17">
        <f t="shared" si="5"/>
        <v>106</v>
      </c>
      <c r="G18" s="17">
        <f t="shared" si="5"/>
        <v>616</v>
      </c>
      <c r="H18" s="17">
        <f t="shared" si="5"/>
        <v>442</v>
      </c>
      <c r="I18" s="17">
        <f t="shared" si="5"/>
        <v>95</v>
      </c>
      <c r="J18" s="17">
        <f t="shared" si="5"/>
        <v>492</v>
      </c>
      <c r="K18" s="17">
        <f t="shared" si="5"/>
        <v>1567</v>
      </c>
      <c r="L18" s="17">
        <f t="shared" si="5"/>
        <v>1771</v>
      </c>
      <c r="M18" s="17">
        <f t="shared" si="5"/>
        <v>432</v>
      </c>
      <c r="N18" s="17">
        <f t="shared" si="5"/>
        <v>718</v>
      </c>
      <c r="O18" s="17">
        <f t="shared" si="2"/>
        <v>7490</v>
      </c>
    </row>
    <row r="19" spans="2:15">
      <c r="B19" s="18" t="s">
        <v>18</v>
      </c>
      <c r="C19" s="19">
        <v>42</v>
      </c>
      <c r="D19" s="19">
        <v>412</v>
      </c>
      <c r="E19" s="19">
        <v>6</v>
      </c>
      <c r="F19" s="19">
        <v>56</v>
      </c>
      <c r="G19" s="19">
        <v>328</v>
      </c>
      <c r="H19" s="19">
        <v>216</v>
      </c>
      <c r="I19" s="19">
        <v>52</v>
      </c>
      <c r="J19" s="19">
        <v>272</v>
      </c>
      <c r="K19" s="19">
        <v>870</v>
      </c>
      <c r="L19" s="19">
        <v>780</v>
      </c>
      <c r="M19" s="19">
        <v>332</v>
      </c>
      <c r="N19" s="19">
        <v>460</v>
      </c>
      <c r="O19" s="19">
        <f t="shared" si="2"/>
        <v>3826</v>
      </c>
    </row>
    <row r="20" spans="2:15">
      <c r="B20" s="18" t="s">
        <v>19</v>
      </c>
      <c r="C20" s="19">
        <v>69</v>
      </c>
      <c r="D20" s="19">
        <v>721</v>
      </c>
      <c r="E20" s="19">
        <v>1</v>
      </c>
      <c r="F20" s="19">
        <v>50</v>
      </c>
      <c r="G20" s="19">
        <v>288</v>
      </c>
      <c r="H20" s="19">
        <v>226</v>
      </c>
      <c r="I20" s="19">
        <v>43</v>
      </c>
      <c r="J20" s="19">
        <v>220</v>
      </c>
      <c r="K20" s="19">
        <v>697</v>
      </c>
      <c r="L20" s="19">
        <v>991</v>
      </c>
      <c r="M20" s="19">
        <v>100</v>
      </c>
      <c r="N20" s="19">
        <v>258</v>
      </c>
      <c r="O20" s="19">
        <f t="shared" si="2"/>
        <v>3664</v>
      </c>
    </row>
    <row r="21" spans="2:15">
      <c r="B21" s="16" t="s">
        <v>23</v>
      </c>
      <c r="C21" s="17">
        <f>SUM(C22:C23)</f>
        <v>0</v>
      </c>
      <c r="D21" s="17">
        <f t="shared" ref="D21:N21" si="6">SUM(D22:D23)</f>
        <v>2</v>
      </c>
      <c r="E21" s="17">
        <f t="shared" si="6"/>
        <v>2</v>
      </c>
      <c r="F21" s="17">
        <f t="shared" si="6"/>
        <v>0</v>
      </c>
      <c r="G21" s="17">
        <f t="shared" si="6"/>
        <v>0</v>
      </c>
      <c r="H21" s="17">
        <f t="shared" si="6"/>
        <v>2</v>
      </c>
      <c r="I21" s="17">
        <f t="shared" si="6"/>
        <v>76</v>
      </c>
      <c r="J21" s="17">
        <f t="shared" si="6"/>
        <v>0</v>
      </c>
      <c r="K21" s="17">
        <f t="shared" si="6"/>
        <v>2</v>
      </c>
      <c r="L21" s="17">
        <f t="shared" si="6"/>
        <v>34</v>
      </c>
      <c r="M21" s="17">
        <f t="shared" si="6"/>
        <v>0</v>
      </c>
      <c r="N21" s="17">
        <f t="shared" si="6"/>
        <v>0</v>
      </c>
      <c r="O21" s="17">
        <f t="shared" si="2"/>
        <v>118</v>
      </c>
    </row>
    <row r="22" spans="2:15">
      <c r="B22" s="18" t="s">
        <v>18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76</v>
      </c>
      <c r="J22" s="19">
        <v>0</v>
      </c>
      <c r="K22" s="19">
        <v>0</v>
      </c>
      <c r="L22" s="19">
        <v>34</v>
      </c>
      <c r="M22" s="19">
        <v>0</v>
      </c>
      <c r="N22" s="19">
        <v>0</v>
      </c>
      <c r="O22" s="19">
        <f t="shared" si="2"/>
        <v>110</v>
      </c>
    </row>
    <row r="23" spans="2:15" ht="14.4" thickBot="1">
      <c r="B23" s="20" t="s">
        <v>19</v>
      </c>
      <c r="C23" s="21">
        <v>0</v>
      </c>
      <c r="D23" s="21">
        <v>2</v>
      </c>
      <c r="E23" s="21">
        <v>2</v>
      </c>
      <c r="F23" s="21">
        <v>0</v>
      </c>
      <c r="G23" s="21">
        <v>0</v>
      </c>
      <c r="H23" s="21">
        <v>2</v>
      </c>
      <c r="I23" s="21">
        <v>0</v>
      </c>
      <c r="J23" s="21">
        <v>0</v>
      </c>
      <c r="K23" s="21">
        <v>2</v>
      </c>
      <c r="L23" s="21">
        <v>0</v>
      </c>
      <c r="M23" s="21">
        <v>0</v>
      </c>
      <c r="N23" s="21">
        <v>0</v>
      </c>
      <c r="O23" s="21">
        <f t="shared" si="2"/>
        <v>8</v>
      </c>
    </row>
    <row r="24" spans="2:15">
      <c r="B24" s="4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>
      <c r="B25" s="5" t="s">
        <v>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>
      <c r="B26" s="5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>
      <c r="B27" s="5" t="s">
        <v>14</v>
      </c>
    </row>
  </sheetData>
  <mergeCells count="4">
    <mergeCell ref="B5:O5"/>
    <mergeCell ref="B6:B7"/>
    <mergeCell ref="C6:O6"/>
    <mergeCell ref="B3:O3"/>
  </mergeCells>
  <pageMargins left="0.27559055118110237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20"/>
  <sheetViews>
    <sheetView zoomScaleNormal="100" workbookViewId="0">
      <selection activeCell="H28" sqref="H28"/>
    </sheetView>
  </sheetViews>
  <sheetFormatPr baseColWidth="10" defaultColWidth="11.44140625" defaultRowHeight="13.8"/>
  <cols>
    <col min="1" max="1" width="7.33203125" style="2" customWidth="1"/>
    <col min="2" max="2" width="24.5546875" style="2" customWidth="1"/>
    <col min="3" max="3" width="14" style="2" customWidth="1"/>
    <col min="4" max="4" width="9.33203125" style="2" customWidth="1"/>
    <col min="5" max="6" width="11.44140625" style="2" bestFit="1" customWidth="1"/>
    <col min="7" max="7" width="10.33203125" style="2" customWidth="1"/>
    <col min="8" max="8" width="10" style="2" customWidth="1"/>
    <col min="9" max="14" width="8.5546875" style="2" customWidth="1"/>
    <col min="15" max="15" width="12.109375" style="2" bestFit="1" customWidth="1"/>
    <col min="16" max="16384" width="11.44140625" style="2"/>
  </cols>
  <sheetData>
    <row r="1" spans="1:15">
      <c r="A1" s="1"/>
    </row>
    <row r="3" spans="1:15" ht="19.2">
      <c r="B3" s="37" t="s">
        <v>42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5">
      <c r="B4" s="38" t="s">
        <v>15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</row>
    <row r="5" spans="1:15" ht="14.4" thickBot="1"/>
    <row r="6" spans="1:15" ht="19.5" customHeight="1">
      <c r="B6" s="35" t="s">
        <v>12</v>
      </c>
      <c r="C6" s="35">
        <v>2015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21.75" customHeight="1" thickBot="1">
      <c r="B7" s="36"/>
      <c r="C7" s="13" t="s">
        <v>0</v>
      </c>
      <c r="D7" s="13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16</v>
      </c>
    </row>
    <row r="8" spans="1:15">
      <c r="B8" s="14" t="s">
        <v>13</v>
      </c>
      <c r="C8" s="15">
        <f>+SUM(C9,C12,C15,C18,C21)</f>
        <v>149857</v>
      </c>
      <c r="D8" s="15">
        <f t="shared" ref="D8:N8" si="0">+SUM(D9,D12,D15,D18,D21)</f>
        <v>145110</v>
      </c>
      <c r="E8" s="15">
        <f t="shared" si="0"/>
        <v>141709</v>
      </c>
      <c r="F8" s="15">
        <f t="shared" si="0"/>
        <v>123485</v>
      </c>
      <c r="G8" s="15">
        <f t="shared" si="0"/>
        <v>146564</v>
      </c>
      <c r="H8" s="15">
        <f t="shared" si="0"/>
        <v>151172</v>
      </c>
      <c r="I8" s="15">
        <f t="shared" si="0"/>
        <v>146090</v>
      </c>
      <c r="J8" s="15">
        <f t="shared" si="0"/>
        <v>154406</v>
      </c>
      <c r="K8" s="15">
        <f t="shared" si="0"/>
        <v>154323</v>
      </c>
      <c r="L8" s="15">
        <f t="shared" si="0"/>
        <v>165497</v>
      </c>
      <c r="M8" s="15">
        <f t="shared" si="0"/>
        <v>152735</v>
      </c>
      <c r="N8" s="15">
        <f t="shared" si="0"/>
        <v>173618</v>
      </c>
      <c r="O8" s="15">
        <f>SUM(C8:N8)</f>
        <v>1804566</v>
      </c>
    </row>
    <row r="9" spans="1:15">
      <c r="B9" s="16" t="s">
        <v>17</v>
      </c>
      <c r="C9" s="17">
        <f>SUM(C10:C11)</f>
        <v>131965</v>
      </c>
      <c r="D9" s="17">
        <f t="shared" ref="D9:N9" si="1">SUM(D10:D11)</f>
        <v>126655</v>
      </c>
      <c r="E9" s="17">
        <f t="shared" si="1"/>
        <v>125737</v>
      </c>
      <c r="F9" s="17">
        <f t="shared" si="1"/>
        <v>110525</v>
      </c>
      <c r="G9" s="17">
        <f t="shared" si="1"/>
        <v>129121</v>
      </c>
      <c r="H9" s="17">
        <f t="shared" si="1"/>
        <v>137433</v>
      </c>
      <c r="I9" s="17">
        <f t="shared" si="1"/>
        <v>131162</v>
      </c>
      <c r="J9" s="17">
        <f t="shared" si="1"/>
        <v>140212</v>
      </c>
      <c r="K9" s="17">
        <f t="shared" si="1"/>
        <v>137208</v>
      </c>
      <c r="L9" s="17">
        <f t="shared" si="1"/>
        <v>141193</v>
      </c>
      <c r="M9" s="17">
        <f t="shared" si="1"/>
        <v>124022</v>
      </c>
      <c r="N9" s="17">
        <f t="shared" si="1"/>
        <v>148599</v>
      </c>
      <c r="O9" s="17">
        <f t="shared" ref="O9:O21" si="2">SUM(C9:N9)</f>
        <v>1583832</v>
      </c>
    </row>
    <row r="10" spans="1:15">
      <c r="B10" s="18" t="s">
        <v>18</v>
      </c>
      <c r="C10" s="19">
        <v>64233</v>
      </c>
      <c r="D10" s="19">
        <v>68295</v>
      </c>
      <c r="E10" s="19">
        <v>63024</v>
      </c>
      <c r="F10" s="19">
        <v>53754.5</v>
      </c>
      <c r="G10" s="19">
        <v>64508</v>
      </c>
      <c r="H10" s="19">
        <v>64211</v>
      </c>
      <c r="I10" s="19">
        <v>64024</v>
      </c>
      <c r="J10" s="19">
        <v>67576</v>
      </c>
      <c r="K10" s="19">
        <v>69154</v>
      </c>
      <c r="L10" s="19">
        <v>69569</v>
      </c>
      <c r="M10" s="19">
        <v>62696</v>
      </c>
      <c r="N10" s="19">
        <v>73481</v>
      </c>
      <c r="O10" s="19">
        <v>784525.5</v>
      </c>
    </row>
    <row r="11" spans="1:15">
      <c r="B11" s="18" t="s">
        <v>19</v>
      </c>
      <c r="C11" s="19">
        <v>67732</v>
      </c>
      <c r="D11" s="19">
        <v>58360</v>
      </c>
      <c r="E11" s="19">
        <v>62713</v>
      </c>
      <c r="F11" s="19">
        <v>56770.5</v>
      </c>
      <c r="G11" s="19">
        <v>64613</v>
      </c>
      <c r="H11" s="19">
        <v>73222</v>
      </c>
      <c r="I11" s="19">
        <v>67138</v>
      </c>
      <c r="J11" s="19">
        <v>72636</v>
      </c>
      <c r="K11" s="19">
        <v>68054</v>
      </c>
      <c r="L11" s="19">
        <v>71624</v>
      </c>
      <c r="M11" s="19">
        <v>61326</v>
      </c>
      <c r="N11" s="19">
        <v>75118</v>
      </c>
      <c r="O11" s="19">
        <v>799306.5</v>
      </c>
    </row>
    <row r="12" spans="1:15">
      <c r="B12" s="16" t="s">
        <v>20</v>
      </c>
      <c r="C12" s="17">
        <v>16099</v>
      </c>
      <c r="D12" s="17">
        <v>16739</v>
      </c>
      <c r="E12" s="17">
        <v>14681</v>
      </c>
      <c r="F12" s="17">
        <v>11537</v>
      </c>
      <c r="G12" s="17">
        <v>15046</v>
      </c>
      <c r="H12" s="17">
        <v>13088</v>
      </c>
      <c r="I12" s="17">
        <v>12179</v>
      </c>
      <c r="J12" s="17">
        <v>10031</v>
      </c>
      <c r="K12" s="17">
        <v>13931</v>
      </c>
      <c r="L12" s="17">
        <v>19830</v>
      </c>
      <c r="M12" s="17">
        <v>25262</v>
      </c>
      <c r="N12" s="17">
        <v>23111</v>
      </c>
      <c r="O12" s="17">
        <v>191534</v>
      </c>
    </row>
    <row r="13" spans="1:15">
      <c r="B13" s="18" t="s">
        <v>18</v>
      </c>
      <c r="C13" s="19">
        <v>9507</v>
      </c>
      <c r="D13" s="19">
        <v>9827</v>
      </c>
      <c r="E13" s="19">
        <v>8414</v>
      </c>
      <c r="F13" s="19">
        <v>6272</v>
      </c>
      <c r="G13" s="19">
        <v>8071</v>
      </c>
      <c r="H13" s="19">
        <v>7000</v>
      </c>
      <c r="I13" s="19">
        <v>6928</v>
      </c>
      <c r="J13" s="19">
        <v>5751</v>
      </c>
      <c r="K13" s="19">
        <v>7104</v>
      </c>
      <c r="L13" s="19">
        <v>9404</v>
      </c>
      <c r="M13" s="19">
        <v>12749</v>
      </c>
      <c r="N13" s="19">
        <v>14814</v>
      </c>
      <c r="O13" s="19">
        <v>105841</v>
      </c>
    </row>
    <row r="14" spans="1:15">
      <c r="B14" s="18" t="s">
        <v>19</v>
      </c>
      <c r="C14" s="19">
        <v>6592</v>
      </c>
      <c r="D14" s="19">
        <v>6912</v>
      </c>
      <c r="E14" s="19">
        <v>6267</v>
      </c>
      <c r="F14" s="19">
        <v>5265</v>
      </c>
      <c r="G14" s="19">
        <v>6975</v>
      </c>
      <c r="H14" s="19">
        <v>6088</v>
      </c>
      <c r="I14" s="19">
        <v>5251</v>
      </c>
      <c r="J14" s="19">
        <v>4280</v>
      </c>
      <c r="K14" s="19">
        <v>6827</v>
      </c>
      <c r="L14" s="19">
        <v>10426</v>
      </c>
      <c r="M14" s="19">
        <v>12513</v>
      </c>
      <c r="N14" s="19">
        <v>8297</v>
      </c>
      <c r="O14" s="19">
        <v>85693</v>
      </c>
    </row>
    <row r="15" spans="1:15">
      <c r="B15" s="16" t="s">
        <v>21</v>
      </c>
      <c r="C15" s="17">
        <f>SUM(C16:C17)</f>
        <v>1135</v>
      </c>
      <c r="D15" s="17">
        <f t="shared" ref="D15:N15" si="3">SUM(D16:D17)</f>
        <v>1186</v>
      </c>
      <c r="E15" s="17">
        <f t="shared" si="3"/>
        <v>1174</v>
      </c>
      <c r="F15" s="17">
        <f t="shared" si="3"/>
        <v>1313</v>
      </c>
      <c r="G15" s="17">
        <f t="shared" si="3"/>
        <v>1663</v>
      </c>
      <c r="H15" s="17">
        <f t="shared" si="3"/>
        <v>638</v>
      </c>
      <c r="I15" s="17">
        <f t="shared" si="3"/>
        <v>1864</v>
      </c>
      <c r="J15" s="17">
        <f t="shared" si="3"/>
        <v>1395</v>
      </c>
      <c r="K15" s="17">
        <f t="shared" si="3"/>
        <v>2760</v>
      </c>
      <c r="L15" s="17">
        <f t="shared" si="3"/>
        <v>2047</v>
      </c>
      <c r="M15" s="17">
        <f t="shared" si="3"/>
        <v>2236</v>
      </c>
      <c r="N15" s="17">
        <f t="shared" si="3"/>
        <v>1375</v>
      </c>
      <c r="O15" s="17">
        <f t="shared" si="2"/>
        <v>18786</v>
      </c>
    </row>
    <row r="16" spans="1:15">
      <c r="B16" s="18" t="s">
        <v>18</v>
      </c>
      <c r="C16" s="19">
        <v>523</v>
      </c>
      <c r="D16" s="19">
        <v>509</v>
      </c>
      <c r="E16" s="19">
        <v>665</v>
      </c>
      <c r="F16" s="19">
        <v>718</v>
      </c>
      <c r="G16" s="19">
        <v>712</v>
      </c>
      <c r="H16" s="19">
        <v>253</v>
      </c>
      <c r="I16" s="19">
        <v>947</v>
      </c>
      <c r="J16" s="19">
        <v>562</v>
      </c>
      <c r="K16" s="19">
        <v>1277</v>
      </c>
      <c r="L16" s="19">
        <v>1095</v>
      </c>
      <c r="M16" s="19">
        <v>1214</v>
      </c>
      <c r="N16" s="19">
        <v>708</v>
      </c>
      <c r="O16" s="19">
        <f>SUM(C16:N16)</f>
        <v>9183</v>
      </c>
    </row>
    <row r="17" spans="2:15">
      <c r="B17" s="18" t="s">
        <v>19</v>
      </c>
      <c r="C17" s="19">
        <v>612</v>
      </c>
      <c r="D17" s="19">
        <v>677</v>
      </c>
      <c r="E17" s="19">
        <v>509</v>
      </c>
      <c r="F17" s="19">
        <v>595</v>
      </c>
      <c r="G17" s="19">
        <v>951</v>
      </c>
      <c r="H17" s="19">
        <v>385</v>
      </c>
      <c r="I17" s="19">
        <v>917</v>
      </c>
      <c r="J17" s="19">
        <v>833</v>
      </c>
      <c r="K17" s="19">
        <v>1483</v>
      </c>
      <c r="L17" s="19">
        <v>952</v>
      </c>
      <c r="M17" s="19">
        <v>1022</v>
      </c>
      <c r="N17" s="19">
        <v>667</v>
      </c>
      <c r="O17" s="19">
        <f>SUM(C17:N17)</f>
        <v>9603</v>
      </c>
    </row>
    <row r="18" spans="2:15">
      <c r="B18" s="16" t="s">
        <v>22</v>
      </c>
      <c r="C18" s="17">
        <f>SUM(C19:C20)</f>
        <v>658</v>
      </c>
      <c r="D18" s="17">
        <f t="shared" ref="D18:N18" si="4">SUM(D19:D20)</f>
        <v>530</v>
      </c>
      <c r="E18" s="17">
        <f t="shared" si="4"/>
        <v>117</v>
      </c>
      <c r="F18" s="17">
        <f t="shared" si="4"/>
        <v>110</v>
      </c>
      <c r="G18" s="17">
        <f t="shared" si="4"/>
        <v>734</v>
      </c>
      <c r="H18" s="17">
        <f t="shared" si="4"/>
        <v>11</v>
      </c>
      <c r="I18" s="17">
        <f t="shared" si="4"/>
        <v>883</v>
      </c>
      <c r="J18" s="17">
        <f t="shared" si="4"/>
        <v>2468</v>
      </c>
      <c r="K18" s="17">
        <f t="shared" si="4"/>
        <v>24</v>
      </c>
      <c r="L18" s="17">
        <f t="shared" si="4"/>
        <v>1737</v>
      </c>
      <c r="M18" s="17">
        <f t="shared" si="4"/>
        <v>715</v>
      </c>
      <c r="N18" s="17">
        <f t="shared" si="4"/>
        <v>397</v>
      </c>
      <c r="O18" s="17">
        <f t="shared" si="2"/>
        <v>8384</v>
      </c>
    </row>
    <row r="19" spans="2:15">
      <c r="B19" s="18" t="s">
        <v>18</v>
      </c>
      <c r="C19" s="19">
        <v>331</v>
      </c>
      <c r="D19" s="19">
        <v>494</v>
      </c>
      <c r="E19" s="19">
        <v>87</v>
      </c>
      <c r="F19" s="19">
        <v>67</v>
      </c>
      <c r="G19" s="19">
        <v>714</v>
      </c>
      <c r="H19" s="19">
        <v>11</v>
      </c>
      <c r="I19" s="19">
        <v>263</v>
      </c>
      <c r="J19" s="19">
        <v>1124</v>
      </c>
      <c r="K19" s="19"/>
      <c r="L19" s="19">
        <v>914</v>
      </c>
      <c r="M19" s="19">
        <v>295</v>
      </c>
      <c r="N19" s="19">
        <v>279</v>
      </c>
      <c r="O19" s="19">
        <f>SUM(C19:N19)</f>
        <v>4579</v>
      </c>
    </row>
    <row r="20" spans="2:15">
      <c r="B20" s="18" t="s">
        <v>19</v>
      </c>
      <c r="C20" s="19">
        <v>327</v>
      </c>
      <c r="D20" s="19">
        <v>36</v>
      </c>
      <c r="E20" s="19">
        <v>30</v>
      </c>
      <c r="F20" s="19">
        <v>43</v>
      </c>
      <c r="G20" s="19">
        <v>20</v>
      </c>
      <c r="H20" s="19"/>
      <c r="I20" s="19">
        <v>620</v>
      </c>
      <c r="J20" s="19">
        <v>1344</v>
      </c>
      <c r="K20" s="19">
        <v>24</v>
      </c>
      <c r="L20" s="19">
        <v>823</v>
      </c>
      <c r="M20" s="19">
        <v>420</v>
      </c>
      <c r="N20" s="19">
        <v>118</v>
      </c>
      <c r="O20" s="19">
        <f>SUM(C20:N20)</f>
        <v>3805</v>
      </c>
    </row>
    <row r="21" spans="2:15">
      <c r="B21" s="16" t="s">
        <v>23</v>
      </c>
      <c r="C21" s="17">
        <f>SUM(C22:C23)</f>
        <v>0</v>
      </c>
      <c r="D21" s="17">
        <f t="shared" ref="D21:N21" si="5">SUM(D22:D23)</f>
        <v>0</v>
      </c>
      <c r="E21" s="17">
        <f t="shared" si="5"/>
        <v>0</v>
      </c>
      <c r="F21" s="17">
        <f t="shared" si="5"/>
        <v>0</v>
      </c>
      <c r="G21" s="17">
        <f t="shared" si="5"/>
        <v>0</v>
      </c>
      <c r="H21" s="17">
        <f t="shared" si="5"/>
        <v>2</v>
      </c>
      <c r="I21" s="17">
        <f t="shared" si="5"/>
        <v>2</v>
      </c>
      <c r="J21" s="17">
        <f t="shared" si="5"/>
        <v>300</v>
      </c>
      <c r="K21" s="17">
        <f t="shared" si="5"/>
        <v>400</v>
      </c>
      <c r="L21" s="17">
        <f t="shared" si="5"/>
        <v>690</v>
      </c>
      <c r="M21" s="17">
        <f t="shared" si="5"/>
        <v>500</v>
      </c>
      <c r="N21" s="17">
        <f t="shared" si="5"/>
        <v>136</v>
      </c>
      <c r="O21" s="17">
        <f t="shared" si="2"/>
        <v>2030</v>
      </c>
    </row>
    <row r="22" spans="2:15">
      <c r="B22" s="18" t="s">
        <v>18</v>
      </c>
      <c r="C22" s="19"/>
      <c r="D22" s="19"/>
      <c r="E22" s="19"/>
      <c r="F22" s="19"/>
      <c r="G22" s="19"/>
      <c r="H22" s="19"/>
      <c r="I22" s="19"/>
      <c r="J22" s="19">
        <v>100</v>
      </c>
      <c r="K22" s="19">
        <v>136</v>
      </c>
      <c r="L22" s="19">
        <v>308</v>
      </c>
      <c r="M22" s="19">
        <v>268</v>
      </c>
      <c r="N22" s="19">
        <v>136</v>
      </c>
      <c r="O22" s="19">
        <f>SUM(C22:N22)</f>
        <v>948</v>
      </c>
    </row>
    <row r="23" spans="2:15" ht="14.4" thickBot="1">
      <c r="B23" s="20" t="s">
        <v>19</v>
      </c>
      <c r="C23" s="21"/>
      <c r="D23" s="21"/>
      <c r="E23" s="21"/>
      <c r="F23" s="21"/>
      <c r="G23" s="21"/>
      <c r="H23" s="21">
        <v>2</v>
      </c>
      <c r="I23" s="21">
        <v>2</v>
      </c>
      <c r="J23" s="21">
        <v>200</v>
      </c>
      <c r="K23" s="21">
        <v>264</v>
      </c>
      <c r="L23" s="21">
        <v>382</v>
      </c>
      <c r="M23" s="21">
        <v>232</v>
      </c>
      <c r="N23" s="21">
        <v>0</v>
      </c>
      <c r="O23" s="21">
        <f>SUM(C23:N23)</f>
        <v>1082</v>
      </c>
    </row>
    <row r="24" spans="2:15">
      <c r="B24" s="4" t="s">
        <v>24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5">
      <c r="B25" s="5" t="s">
        <v>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5">
      <c r="B26" s="5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2:15">
      <c r="B27" s="5" t="s">
        <v>14</v>
      </c>
    </row>
    <row r="1090" spans="2:15"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</row>
    <row r="1091" spans="2:15" ht="14.4">
      <c r="B1091" s="8" t="s">
        <v>27</v>
      </c>
      <c r="C1091" s="9" t="s">
        <v>28</v>
      </c>
      <c r="D1091" s="10" t="s">
        <v>29</v>
      </c>
      <c r="E1091" s="10" t="s">
        <v>30</v>
      </c>
      <c r="F1091" s="10" t="s">
        <v>31</v>
      </c>
      <c r="G1091" s="10" t="s">
        <v>32</v>
      </c>
      <c r="H1091" s="10" t="s">
        <v>33</v>
      </c>
      <c r="I1091" s="10" t="s">
        <v>34</v>
      </c>
      <c r="J1091" s="10" t="s">
        <v>35</v>
      </c>
      <c r="K1091" s="10" t="s">
        <v>36</v>
      </c>
      <c r="L1091" s="10" t="s">
        <v>37</v>
      </c>
      <c r="M1091" s="10" t="s">
        <v>38</v>
      </c>
      <c r="N1091" s="10" t="s">
        <v>39</v>
      </c>
      <c r="O1091" s="10" t="s">
        <v>40</v>
      </c>
    </row>
    <row r="1092" spans="2:15" ht="14.4">
      <c r="B1092" s="11" t="s">
        <v>17</v>
      </c>
      <c r="C1092" s="3" t="s">
        <v>18</v>
      </c>
      <c r="D1092" s="12">
        <v>59901</v>
      </c>
      <c r="E1092" s="12">
        <v>65738</v>
      </c>
      <c r="F1092" s="12">
        <v>59429</v>
      </c>
      <c r="G1092" s="12">
        <v>51416</v>
      </c>
      <c r="H1092" s="12">
        <v>61100</v>
      </c>
      <c r="I1092" s="12">
        <v>61135</v>
      </c>
      <c r="J1092" s="12">
        <v>60759</v>
      </c>
      <c r="K1092" s="12">
        <v>64489</v>
      </c>
      <c r="L1092" s="12">
        <v>66384</v>
      </c>
      <c r="M1092" s="12">
        <v>66768</v>
      </c>
      <c r="N1092" s="12">
        <v>60463</v>
      </c>
      <c r="O1092" s="12">
        <v>70379</v>
      </c>
    </row>
    <row r="1093" spans="2:15" ht="14.4">
      <c r="B1093" s="8"/>
      <c r="C1093" s="3" t="s">
        <v>19</v>
      </c>
      <c r="D1093" s="12">
        <v>63400</v>
      </c>
      <c r="E1093" s="12">
        <v>55803</v>
      </c>
      <c r="F1093" s="12">
        <v>59118</v>
      </c>
      <c r="G1093" s="12">
        <v>54432</v>
      </c>
      <c r="H1093" s="12">
        <v>61205</v>
      </c>
      <c r="I1093" s="12">
        <v>70146</v>
      </c>
      <c r="J1093" s="12">
        <v>63873</v>
      </c>
      <c r="K1093" s="12">
        <v>69549</v>
      </c>
      <c r="L1093" s="12">
        <v>65284</v>
      </c>
      <c r="M1093" s="12">
        <v>68823</v>
      </c>
      <c r="N1093" s="12">
        <v>59093</v>
      </c>
      <c r="O1093" s="12">
        <v>72016</v>
      </c>
    </row>
    <row r="1094" spans="2:15" ht="14.4">
      <c r="B1094" s="11" t="s">
        <v>20</v>
      </c>
      <c r="C1094" s="3" t="s">
        <v>18</v>
      </c>
      <c r="D1094" s="12">
        <v>9119</v>
      </c>
      <c r="E1094" s="12">
        <v>9610</v>
      </c>
      <c r="F1094" s="12">
        <v>8284</v>
      </c>
      <c r="G1094" s="12">
        <v>6082</v>
      </c>
      <c r="H1094" s="12">
        <v>7972</v>
      </c>
      <c r="I1094" s="12">
        <v>6951</v>
      </c>
      <c r="J1094" s="12">
        <v>6869</v>
      </c>
      <c r="K1094" s="12">
        <v>5654</v>
      </c>
      <c r="L1094" s="12">
        <v>7041</v>
      </c>
      <c r="M1094" s="12">
        <v>9022</v>
      </c>
      <c r="N1094" s="12">
        <v>12690</v>
      </c>
      <c r="O1094" s="12">
        <v>14603</v>
      </c>
    </row>
    <row r="1095" spans="2:15" ht="14.4">
      <c r="B1095" s="8"/>
      <c r="C1095" s="3" t="s">
        <v>19</v>
      </c>
      <c r="D1095" s="12">
        <v>6204</v>
      </c>
      <c r="E1095" s="12">
        <v>6695</v>
      </c>
      <c r="F1095" s="12">
        <v>6137</v>
      </c>
      <c r="G1095" s="12">
        <v>5075</v>
      </c>
      <c r="H1095" s="12">
        <v>6876</v>
      </c>
      <c r="I1095" s="12">
        <v>6039</v>
      </c>
      <c r="J1095" s="12">
        <v>5192</v>
      </c>
      <c r="K1095" s="12">
        <v>4183</v>
      </c>
      <c r="L1095" s="12">
        <v>6764</v>
      </c>
      <c r="M1095" s="12">
        <v>10044</v>
      </c>
      <c r="N1095" s="12">
        <v>12454</v>
      </c>
      <c r="O1095" s="12">
        <v>8086</v>
      </c>
    </row>
    <row r="1096" spans="2:15" ht="14.4">
      <c r="B1096" s="11" t="s">
        <v>21</v>
      </c>
      <c r="C1096" s="3" t="s">
        <v>18</v>
      </c>
      <c r="D1096" s="12">
        <v>523</v>
      </c>
      <c r="E1096" s="12">
        <v>509</v>
      </c>
      <c r="F1096" s="12">
        <v>665</v>
      </c>
      <c r="G1096" s="12">
        <v>718</v>
      </c>
      <c r="H1096" s="12">
        <v>712</v>
      </c>
      <c r="I1096" s="12">
        <v>253</v>
      </c>
      <c r="J1096" s="12">
        <v>947</v>
      </c>
      <c r="K1096" s="12">
        <v>562</v>
      </c>
      <c r="L1096" s="12">
        <v>1277</v>
      </c>
      <c r="M1096" s="12">
        <v>1095</v>
      </c>
      <c r="N1096" s="12">
        <v>1214</v>
      </c>
      <c r="O1096" s="12">
        <v>708</v>
      </c>
    </row>
    <row r="1097" spans="2:15" ht="14.4">
      <c r="B1097" s="8"/>
      <c r="C1097" s="3" t="s">
        <v>19</v>
      </c>
      <c r="D1097" s="12">
        <v>612</v>
      </c>
      <c r="E1097" s="12">
        <v>677</v>
      </c>
      <c r="F1097" s="12">
        <v>509</v>
      </c>
      <c r="G1097" s="12">
        <v>595</v>
      </c>
      <c r="H1097" s="12">
        <v>951</v>
      </c>
      <c r="I1097" s="12">
        <v>385</v>
      </c>
      <c r="J1097" s="12">
        <v>917</v>
      </c>
      <c r="K1097" s="12">
        <v>833</v>
      </c>
      <c r="L1097" s="12">
        <v>1483</v>
      </c>
      <c r="M1097" s="12">
        <v>952</v>
      </c>
      <c r="N1097" s="12">
        <v>1022</v>
      </c>
      <c r="O1097" s="12">
        <v>667</v>
      </c>
    </row>
    <row r="1098" spans="2:15" ht="14.4">
      <c r="B1098" s="11" t="s">
        <v>22</v>
      </c>
      <c r="C1098" s="3" t="s">
        <v>18</v>
      </c>
      <c r="D1098" s="12">
        <v>331</v>
      </c>
      <c r="E1098" s="12">
        <v>494</v>
      </c>
      <c r="F1098" s="12">
        <v>87</v>
      </c>
      <c r="G1098" s="12">
        <v>67</v>
      </c>
      <c r="H1098" s="12">
        <v>714</v>
      </c>
      <c r="I1098" s="12">
        <v>11</v>
      </c>
      <c r="J1098" s="12">
        <v>263</v>
      </c>
      <c r="K1098" s="12">
        <v>1124</v>
      </c>
      <c r="L1098" s="12"/>
      <c r="M1098" s="12">
        <v>914</v>
      </c>
      <c r="N1098" s="12">
        <v>295</v>
      </c>
      <c r="O1098" s="12">
        <v>279</v>
      </c>
    </row>
    <row r="1099" spans="2:15" ht="14.4">
      <c r="B1099" s="8"/>
      <c r="C1099" s="3" t="s">
        <v>19</v>
      </c>
      <c r="D1099" s="12">
        <v>327</v>
      </c>
      <c r="E1099" s="12">
        <v>36</v>
      </c>
      <c r="F1099" s="12">
        <v>30</v>
      </c>
      <c r="G1099" s="12">
        <v>43</v>
      </c>
      <c r="H1099" s="12">
        <v>20</v>
      </c>
      <c r="I1099" s="12"/>
      <c r="J1099" s="12">
        <v>620</v>
      </c>
      <c r="K1099" s="12">
        <v>1344</v>
      </c>
      <c r="L1099" s="12">
        <v>24</v>
      </c>
      <c r="M1099" s="12">
        <v>823</v>
      </c>
      <c r="N1099" s="12">
        <v>420</v>
      </c>
      <c r="O1099" s="12">
        <v>118</v>
      </c>
    </row>
    <row r="1100" spans="2:15" ht="14.4">
      <c r="B1100" s="8" t="s">
        <v>23</v>
      </c>
      <c r="C1100" s="3" t="s">
        <v>18</v>
      </c>
      <c r="D1100" s="12">
        <v>0</v>
      </c>
      <c r="E1100" s="12">
        <v>0</v>
      </c>
      <c r="F1100" s="12">
        <v>0</v>
      </c>
      <c r="G1100" s="12">
        <v>0</v>
      </c>
      <c r="H1100" s="12">
        <v>0</v>
      </c>
      <c r="I1100" s="12">
        <v>0</v>
      </c>
      <c r="J1100" s="12">
        <v>0</v>
      </c>
      <c r="K1100" s="12">
        <v>100</v>
      </c>
      <c r="L1100" s="12">
        <v>136</v>
      </c>
      <c r="M1100" s="12">
        <v>308</v>
      </c>
      <c r="N1100" s="12">
        <v>268</v>
      </c>
      <c r="O1100" s="12">
        <v>136</v>
      </c>
    </row>
    <row r="1101" spans="2:15" ht="14.4">
      <c r="B1101" s="8"/>
      <c r="C1101" s="3" t="s">
        <v>19</v>
      </c>
      <c r="D1101" s="12">
        <v>0</v>
      </c>
      <c r="E1101" s="12">
        <v>0</v>
      </c>
      <c r="F1101" s="12">
        <v>0</v>
      </c>
      <c r="G1101" s="12">
        <v>0</v>
      </c>
      <c r="H1101" s="12">
        <v>0</v>
      </c>
      <c r="I1101" s="12">
        <v>2</v>
      </c>
      <c r="J1101" s="12">
        <v>2</v>
      </c>
      <c r="K1101" s="12">
        <v>200</v>
      </c>
      <c r="L1101" s="12">
        <v>264</v>
      </c>
      <c r="M1101" s="12">
        <v>382</v>
      </c>
      <c r="N1101" s="12">
        <v>232</v>
      </c>
      <c r="O1101" s="12">
        <v>0</v>
      </c>
    </row>
    <row r="1104" spans="2:15" ht="14.4">
      <c r="B1104" s="11" t="s">
        <v>17</v>
      </c>
      <c r="C1104" s="6" t="s">
        <v>41</v>
      </c>
      <c r="D1104" s="6">
        <v>8664</v>
      </c>
      <c r="E1104" s="6">
        <v>5114</v>
      </c>
      <c r="F1104" s="6">
        <v>7190</v>
      </c>
      <c r="G1104" s="6">
        <v>4677</v>
      </c>
      <c r="H1104" s="6">
        <v>6816</v>
      </c>
      <c r="I1104" s="6">
        <v>6152</v>
      </c>
      <c r="J1104" s="6">
        <v>6530</v>
      </c>
      <c r="K1104" s="6">
        <v>6174</v>
      </c>
      <c r="L1104" s="6">
        <v>5540</v>
      </c>
      <c r="M1104" s="6">
        <v>5602</v>
      </c>
      <c r="N1104" s="6">
        <v>4466</v>
      </c>
      <c r="O1104" s="6">
        <v>6204</v>
      </c>
    </row>
    <row r="1105" spans="2:15" ht="14.4">
      <c r="B1105" s="11" t="s">
        <v>20</v>
      </c>
      <c r="C1105" s="6" t="s">
        <v>41</v>
      </c>
      <c r="D1105" s="6">
        <v>776</v>
      </c>
      <c r="E1105" s="6">
        <v>434</v>
      </c>
      <c r="F1105" s="6">
        <v>260</v>
      </c>
      <c r="G1105" s="6">
        <v>380</v>
      </c>
      <c r="H1105" s="6">
        <v>198</v>
      </c>
      <c r="I1105" s="6">
        <v>98</v>
      </c>
      <c r="J1105" s="6">
        <v>118</v>
      </c>
      <c r="K1105" s="6">
        <v>194</v>
      </c>
      <c r="L1105" s="6">
        <v>126</v>
      </c>
      <c r="M1105" s="6">
        <v>764</v>
      </c>
      <c r="N1105" s="6">
        <v>118</v>
      </c>
      <c r="O1105" s="6">
        <v>422</v>
      </c>
    </row>
    <row r="1109" spans="2:15"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</row>
    <row r="1110" spans="2:15" ht="14.4">
      <c r="B1110" s="8" t="s">
        <v>27</v>
      </c>
      <c r="C1110" s="9" t="s">
        <v>28</v>
      </c>
      <c r="D1110" s="10" t="s">
        <v>29</v>
      </c>
      <c r="E1110" s="10" t="s">
        <v>30</v>
      </c>
      <c r="F1110" s="10" t="s">
        <v>31</v>
      </c>
      <c r="G1110" s="10" t="s">
        <v>32</v>
      </c>
      <c r="H1110" s="10" t="s">
        <v>33</v>
      </c>
      <c r="I1110" s="10" t="s">
        <v>34</v>
      </c>
      <c r="J1110" s="10" t="s">
        <v>35</v>
      </c>
      <c r="K1110" s="10" t="s">
        <v>36</v>
      </c>
      <c r="L1110" s="10" t="s">
        <v>37</v>
      </c>
      <c r="M1110" s="10" t="s">
        <v>38</v>
      </c>
      <c r="N1110" s="10" t="s">
        <v>39</v>
      </c>
      <c r="O1110" s="10" t="s">
        <v>40</v>
      </c>
    </row>
    <row r="1111" spans="2:15" ht="14.4">
      <c r="B1111" s="11" t="s">
        <v>17</v>
      </c>
      <c r="C1111" s="3" t="s">
        <v>18</v>
      </c>
      <c r="D1111" s="12">
        <f>+(D1104/2)+D1092</f>
        <v>64233</v>
      </c>
      <c r="E1111" s="12">
        <f t="shared" ref="E1111:O1111" si="6">+(E1104/2)+E1092</f>
        <v>68295</v>
      </c>
      <c r="F1111" s="12">
        <f t="shared" si="6"/>
        <v>63024</v>
      </c>
      <c r="G1111" s="12">
        <f t="shared" si="6"/>
        <v>53754.5</v>
      </c>
      <c r="H1111" s="12">
        <f t="shared" si="6"/>
        <v>64508</v>
      </c>
      <c r="I1111" s="12">
        <f t="shared" si="6"/>
        <v>64211</v>
      </c>
      <c r="J1111" s="12">
        <f t="shared" si="6"/>
        <v>64024</v>
      </c>
      <c r="K1111" s="12">
        <f t="shared" si="6"/>
        <v>67576</v>
      </c>
      <c r="L1111" s="12">
        <f t="shared" si="6"/>
        <v>69154</v>
      </c>
      <c r="M1111" s="12">
        <f t="shared" si="6"/>
        <v>69569</v>
      </c>
      <c r="N1111" s="12">
        <f t="shared" si="6"/>
        <v>62696</v>
      </c>
      <c r="O1111" s="12">
        <f t="shared" si="6"/>
        <v>73481</v>
      </c>
    </row>
    <row r="1112" spans="2:15" ht="14.4">
      <c r="B1112" s="8"/>
      <c r="C1112" s="3" t="s">
        <v>19</v>
      </c>
      <c r="D1112" s="12">
        <f>+(D1104/2)+D1093</f>
        <v>67732</v>
      </c>
      <c r="E1112" s="12">
        <f t="shared" ref="E1112:O1112" si="7">+(E1104/2)+E1093</f>
        <v>58360</v>
      </c>
      <c r="F1112" s="12">
        <f t="shared" si="7"/>
        <v>62713</v>
      </c>
      <c r="G1112" s="12">
        <f t="shared" si="7"/>
        <v>56770.5</v>
      </c>
      <c r="H1112" s="12">
        <f t="shared" si="7"/>
        <v>64613</v>
      </c>
      <c r="I1112" s="12">
        <f t="shared" si="7"/>
        <v>73222</v>
      </c>
      <c r="J1112" s="12">
        <f t="shared" si="7"/>
        <v>67138</v>
      </c>
      <c r="K1112" s="12">
        <f t="shared" si="7"/>
        <v>72636</v>
      </c>
      <c r="L1112" s="12">
        <f t="shared" si="7"/>
        <v>68054</v>
      </c>
      <c r="M1112" s="12">
        <f t="shared" si="7"/>
        <v>71624</v>
      </c>
      <c r="N1112" s="12">
        <f t="shared" si="7"/>
        <v>61326</v>
      </c>
      <c r="O1112" s="12">
        <f t="shared" si="7"/>
        <v>75118</v>
      </c>
    </row>
    <row r="1113" spans="2:15" ht="14.4">
      <c r="B1113" s="11" t="s">
        <v>20</v>
      </c>
      <c r="C1113" s="3" t="s">
        <v>18</v>
      </c>
      <c r="D1113" s="12">
        <f>+D1094+(D1105/2)</f>
        <v>9507</v>
      </c>
      <c r="E1113" s="12">
        <f t="shared" ref="E1113:O1113" si="8">+E1094+(E1105/2)</f>
        <v>9827</v>
      </c>
      <c r="F1113" s="12">
        <f t="shared" si="8"/>
        <v>8414</v>
      </c>
      <c r="G1113" s="12">
        <f t="shared" si="8"/>
        <v>6272</v>
      </c>
      <c r="H1113" s="12">
        <f t="shared" si="8"/>
        <v>8071</v>
      </c>
      <c r="I1113" s="12">
        <f t="shared" si="8"/>
        <v>7000</v>
      </c>
      <c r="J1113" s="12">
        <f t="shared" si="8"/>
        <v>6928</v>
      </c>
      <c r="K1113" s="12">
        <f t="shared" si="8"/>
        <v>5751</v>
      </c>
      <c r="L1113" s="12">
        <f t="shared" si="8"/>
        <v>7104</v>
      </c>
      <c r="M1113" s="12">
        <f t="shared" si="8"/>
        <v>9404</v>
      </c>
      <c r="N1113" s="12">
        <f t="shared" si="8"/>
        <v>12749</v>
      </c>
      <c r="O1113" s="12">
        <f t="shared" si="8"/>
        <v>14814</v>
      </c>
    </row>
    <row r="1114" spans="2:15" ht="14.4">
      <c r="B1114" s="8"/>
      <c r="C1114" s="3" t="s">
        <v>19</v>
      </c>
      <c r="D1114" s="12">
        <f>+D1095+(D1105/2)</f>
        <v>6592</v>
      </c>
      <c r="E1114" s="12">
        <f t="shared" ref="E1114:O1114" si="9">+E1095+(E1105/2)</f>
        <v>6912</v>
      </c>
      <c r="F1114" s="12">
        <f t="shared" si="9"/>
        <v>6267</v>
      </c>
      <c r="G1114" s="12">
        <f t="shared" si="9"/>
        <v>5265</v>
      </c>
      <c r="H1114" s="12">
        <f t="shared" si="9"/>
        <v>6975</v>
      </c>
      <c r="I1114" s="12">
        <f t="shared" si="9"/>
        <v>6088</v>
      </c>
      <c r="J1114" s="12">
        <f t="shared" si="9"/>
        <v>5251</v>
      </c>
      <c r="K1114" s="12">
        <f t="shared" si="9"/>
        <v>4280</v>
      </c>
      <c r="L1114" s="12">
        <f t="shared" si="9"/>
        <v>6827</v>
      </c>
      <c r="M1114" s="12">
        <f t="shared" si="9"/>
        <v>10426</v>
      </c>
      <c r="N1114" s="12">
        <f t="shared" si="9"/>
        <v>12513</v>
      </c>
      <c r="O1114" s="12">
        <f t="shared" si="9"/>
        <v>8297</v>
      </c>
    </row>
    <row r="1115" spans="2:15" ht="14.4">
      <c r="B1115" s="11" t="s">
        <v>21</v>
      </c>
      <c r="C1115" s="3" t="s">
        <v>18</v>
      </c>
      <c r="D1115" s="12">
        <v>523</v>
      </c>
      <c r="E1115" s="12">
        <v>509</v>
      </c>
      <c r="F1115" s="12">
        <v>665</v>
      </c>
      <c r="G1115" s="12">
        <v>718</v>
      </c>
      <c r="H1115" s="12">
        <v>712</v>
      </c>
      <c r="I1115" s="12">
        <v>253</v>
      </c>
      <c r="J1115" s="12">
        <v>947</v>
      </c>
      <c r="K1115" s="12">
        <v>562</v>
      </c>
      <c r="L1115" s="12">
        <v>1277</v>
      </c>
      <c r="M1115" s="12">
        <v>1095</v>
      </c>
      <c r="N1115" s="12">
        <v>1214</v>
      </c>
      <c r="O1115" s="12">
        <v>708</v>
      </c>
    </row>
    <row r="1116" spans="2:15" ht="14.4">
      <c r="B1116" s="8"/>
      <c r="C1116" s="3" t="s">
        <v>19</v>
      </c>
      <c r="D1116" s="12">
        <v>612</v>
      </c>
      <c r="E1116" s="12">
        <v>677</v>
      </c>
      <c r="F1116" s="12">
        <v>509</v>
      </c>
      <c r="G1116" s="12">
        <v>595</v>
      </c>
      <c r="H1116" s="12">
        <v>951</v>
      </c>
      <c r="I1116" s="12">
        <v>385</v>
      </c>
      <c r="J1116" s="12">
        <v>917</v>
      </c>
      <c r="K1116" s="12">
        <v>833</v>
      </c>
      <c r="L1116" s="12">
        <v>1483</v>
      </c>
      <c r="M1116" s="12">
        <v>952</v>
      </c>
      <c r="N1116" s="12">
        <v>1022</v>
      </c>
      <c r="O1116" s="12">
        <v>667</v>
      </c>
    </row>
    <row r="1117" spans="2:15" ht="14.4">
      <c r="B1117" s="11" t="s">
        <v>22</v>
      </c>
      <c r="C1117" s="3" t="s">
        <v>18</v>
      </c>
      <c r="D1117" s="12">
        <v>331</v>
      </c>
      <c r="E1117" s="12">
        <v>494</v>
      </c>
      <c r="F1117" s="12">
        <v>87</v>
      </c>
      <c r="G1117" s="12">
        <v>67</v>
      </c>
      <c r="H1117" s="12">
        <v>714</v>
      </c>
      <c r="I1117" s="12">
        <v>11</v>
      </c>
      <c r="J1117" s="12">
        <v>263</v>
      </c>
      <c r="K1117" s="12">
        <v>1124</v>
      </c>
      <c r="L1117" s="12"/>
      <c r="M1117" s="12">
        <v>914</v>
      </c>
      <c r="N1117" s="12">
        <v>295</v>
      </c>
      <c r="O1117" s="12">
        <v>279</v>
      </c>
    </row>
    <row r="1118" spans="2:15" ht="14.4">
      <c r="B1118" s="8"/>
      <c r="C1118" s="3" t="s">
        <v>19</v>
      </c>
      <c r="D1118" s="12">
        <v>327</v>
      </c>
      <c r="E1118" s="12">
        <v>36</v>
      </c>
      <c r="F1118" s="12">
        <v>30</v>
      </c>
      <c r="G1118" s="12">
        <v>43</v>
      </c>
      <c r="H1118" s="12">
        <v>20</v>
      </c>
      <c r="I1118" s="12"/>
      <c r="J1118" s="12">
        <v>620</v>
      </c>
      <c r="K1118" s="12">
        <v>1344</v>
      </c>
      <c r="L1118" s="12">
        <v>24</v>
      </c>
      <c r="M1118" s="12">
        <v>823</v>
      </c>
      <c r="N1118" s="12">
        <v>420</v>
      </c>
      <c r="O1118" s="12">
        <v>118</v>
      </c>
    </row>
    <row r="1119" spans="2:15" ht="14.4">
      <c r="B1119" s="8" t="s">
        <v>23</v>
      </c>
      <c r="C1119" s="3" t="s">
        <v>18</v>
      </c>
      <c r="D1119" s="12">
        <v>0</v>
      </c>
      <c r="E1119" s="12">
        <v>0</v>
      </c>
      <c r="F1119" s="12">
        <v>0</v>
      </c>
      <c r="G1119" s="12">
        <v>0</v>
      </c>
      <c r="H1119" s="12">
        <v>0</v>
      </c>
      <c r="I1119" s="12">
        <v>0</v>
      </c>
      <c r="J1119" s="12">
        <v>0</v>
      </c>
      <c r="K1119" s="12">
        <v>100</v>
      </c>
      <c r="L1119" s="12">
        <v>136</v>
      </c>
      <c r="M1119" s="12">
        <v>308</v>
      </c>
      <c r="N1119" s="12">
        <v>268</v>
      </c>
      <c r="O1119" s="12">
        <v>136</v>
      </c>
    </row>
    <row r="1120" spans="2:15" ht="14.4">
      <c r="B1120" s="8"/>
      <c r="C1120" s="3" t="s">
        <v>19</v>
      </c>
      <c r="D1120" s="12">
        <v>0</v>
      </c>
      <c r="E1120" s="12">
        <v>0</v>
      </c>
      <c r="F1120" s="12">
        <v>0</v>
      </c>
      <c r="G1120" s="12">
        <v>0</v>
      </c>
      <c r="H1120" s="12">
        <v>0</v>
      </c>
      <c r="I1120" s="12">
        <v>2</v>
      </c>
      <c r="J1120" s="12">
        <v>2</v>
      </c>
      <c r="K1120" s="12">
        <v>200</v>
      </c>
      <c r="L1120" s="12">
        <v>264</v>
      </c>
      <c r="M1120" s="12">
        <v>382</v>
      </c>
      <c r="N1120" s="12">
        <v>232</v>
      </c>
      <c r="O1120" s="12">
        <v>0</v>
      </c>
    </row>
  </sheetData>
  <mergeCells count="4">
    <mergeCell ref="B4:O4"/>
    <mergeCell ref="B6:B7"/>
    <mergeCell ref="C6:O6"/>
    <mergeCell ref="B3:O3"/>
  </mergeCells>
  <pageMargins left="0.27559055118110237" right="0.70866141732283472" top="0.74803149606299213" bottom="0.74803149606299213" header="0.31496062992125984" footer="0.31496062992125984"/>
  <pageSetup paperSize="9" scale="65" orientation="landscape" r:id="rId1"/>
  <ignoredErrors>
    <ignoredError sqref="C9:O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0"/>
  <sheetViews>
    <sheetView zoomScaleNormal="100" workbookViewId="0">
      <selection activeCell="K33" sqref="K33"/>
    </sheetView>
  </sheetViews>
  <sheetFormatPr baseColWidth="10" defaultColWidth="11.44140625" defaultRowHeight="13.8"/>
  <cols>
    <col min="1" max="1" width="7.33203125" style="2" customWidth="1"/>
    <col min="2" max="2" width="24.5546875" style="2" customWidth="1"/>
    <col min="3" max="3" width="14" style="2" customWidth="1"/>
    <col min="4" max="4" width="9.33203125" style="2" customWidth="1"/>
    <col min="5" max="6" width="11.44140625" style="2" bestFit="1" customWidth="1"/>
    <col min="7" max="7" width="10.33203125" style="2" customWidth="1"/>
    <col min="8" max="8" width="10" style="2" customWidth="1"/>
    <col min="9" max="14" width="8.5546875" style="2" customWidth="1"/>
    <col min="15" max="15" width="12.109375" style="2" bestFit="1" customWidth="1"/>
    <col min="16" max="16384" width="11.44140625" style="2"/>
  </cols>
  <sheetData>
    <row r="1" spans="1:15">
      <c r="A1" s="1"/>
    </row>
    <row r="2" spans="1:15" ht="19.2">
      <c r="B2" s="37" t="s">
        <v>44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B3" s="38" t="s">
        <v>15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4.4" thickBo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19.5" customHeight="1">
      <c r="B5" s="39" t="s">
        <v>12</v>
      </c>
      <c r="C5" s="39">
        <v>2016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.75" customHeight="1" thickBot="1">
      <c r="B6" s="40"/>
      <c r="C6" s="33" t="s">
        <v>0</v>
      </c>
      <c r="D6" s="33" t="s">
        <v>1</v>
      </c>
      <c r="E6" s="33" t="s">
        <v>2</v>
      </c>
      <c r="F6" s="33" t="s">
        <v>3</v>
      </c>
      <c r="G6" s="33" t="s">
        <v>4</v>
      </c>
      <c r="H6" s="33" t="s">
        <v>5</v>
      </c>
      <c r="I6" s="33" t="s">
        <v>6</v>
      </c>
      <c r="J6" s="33" t="s">
        <v>7</v>
      </c>
      <c r="K6" s="33" t="s">
        <v>8</v>
      </c>
      <c r="L6" s="33" t="s">
        <v>9</v>
      </c>
      <c r="M6" s="33" t="s">
        <v>10</v>
      </c>
      <c r="N6" s="33" t="s">
        <v>11</v>
      </c>
      <c r="O6" s="33" t="s">
        <v>16</v>
      </c>
    </row>
    <row r="7" spans="1:15" ht="14.4">
      <c r="B7" s="24" t="s">
        <v>13</v>
      </c>
      <c r="C7" s="25">
        <f>+SUM(C8,C11,C14,C17,C20)</f>
        <v>158152</v>
      </c>
      <c r="D7" s="25">
        <f t="shared" ref="D7:N7" si="0">+SUM(D8,D11,D14,D17,D20)</f>
        <v>148494</v>
      </c>
      <c r="E7" s="25">
        <f t="shared" si="0"/>
        <v>140465</v>
      </c>
      <c r="F7" s="25">
        <f t="shared" si="0"/>
        <v>152541</v>
      </c>
      <c r="G7" s="25">
        <f t="shared" si="0"/>
        <v>162181</v>
      </c>
      <c r="H7" s="25">
        <f t="shared" si="0"/>
        <v>148371</v>
      </c>
      <c r="I7" s="25">
        <f t="shared" si="0"/>
        <v>154334</v>
      </c>
      <c r="J7" s="25">
        <f t="shared" si="0"/>
        <v>151836</v>
      </c>
      <c r="K7" s="25">
        <f t="shared" si="0"/>
        <v>159471</v>
      </c>
      <c r="L7" s="25">
        <f t="shared" si="0"/>
        <v>168163</v>
      </c>
      <c r="M7" s="25">
        <f t="shared" si="0"/>
        <v>166282</v>
      </c>
      <c r="N7" s="25">
        <f t="shared" si="0"/>
        <v>183770</v>
      </c>
      <c r="O7" s="25">
        <f>SUM(C7:N7)</f>
        <v>1894060</v>
      </c>
    </row>
    <row r="8" spans="1:15" ht="14.4">
      <c r="B8" s="26" t="s">
        <v>17</v>
      </c>
      <c r="C8" s="27">
        <f>SUM(C9:C10)</f>
        <v>135495</v>
      </c>
      <c r="D8" s="27">
        <f t="shared" ref="D8:O8" si="1">SUM(D9:D10)</f>
        <v>131592</v>
      </c>
      <c r="E8" s="27">
        <f t="shared" si="1"/>
        <v>127687</v>
      </c>
      <c r="F8" s="27">
        <f t="shared" si="1"/>
        <v>138382</v>
      </c>
      <c r="G8" s="27">
        <f t="shared" si="1"/>
        <v>143184</v>
      </c>
      <c r="H8" s="27">
        <f t="shared" si="1"/>
        <v>133656</v>
      </c>
      <c r="I8" s="27">
        <f t="shared" si="1"/>
        <v>139453</v>
      </c>
      <c r="J8" s="27">
        <f t="shared" si="1"/>
        <v>136106</v>
      </c>
      <c r="K8" s="27">
        <f t="shared" si="1"/>
        <v>138322</v>
      </c>
      <c r="L8" s="27">
        <f t="shared" si="1"/>
        <v>145188</v>
      </c>
      <c r="M8" s="27">
        <f t="shared" si="1"/>
        <v>136898</v>
      </c>
      <c r="N8" s="27">
        <f t="shared" si="1"/>
        <v>147704</v>
      </c>
      <c r="O8" s="27">
        <f t="shared" si="1"/>
        <v>1653667</v>
      </c>
    </row>
    <row r="9" spans="1:15" ht="14.4">
      <c r="B9" s="3" t="s">
        <v>18</v>
      </c>
      <c r="C9" s="28">
        <v>68765</v>
      </c>
      <c r="D9" s="28">
        <v>65781</v>
      </c>
      <c r="E9" s="28">
        <v>64213</v>
      </c>
      <c r="F9" s="28">
        <v>73175</v>
      </c>
      <c r="G9" s="28">
        <v>71661</v>
      </c>
      <c r="H9" s="28">
        <v>68290</v>
      </c>
      <c r="I9" s="28">
        <v>66642.5</v>
      </c>
      <c r="J9" s="28">
        <v>66147</v>
      </c>
      <c r="K9" s="28">
        <v>69061.5</v>
      </c>
      <c r="L9" s="28">
        <v>71009</v>
      </c>
      <c r="M9" s="28">
        <v>66302</v>
      </c>
      <c r="N9" s="28">
        <v>69492</v>
      </c>
      <c r="O9" s="29">
        <v>820539</v>
      </c>
    </row>
    <row r="10" spans="1:15" ht="14.4">
      <c r="B10" s="3" t="s">
        <v>19</v>
      </c>
      <c r="C10" s="28">
        <v>66730</v>
      </c>
      <c r="D10" s="28">
        <v>65811</v>
      </c>
      <c r="E10" s="28">
        <v>63474</v>
      </c>
      <c r="F10" s="28">
        <v>65207</v>
      </c>
      <c r="G10" s="28">
        <v>71523</v>
      </c>
      <c r="H10" s="28">
        <v>65366</v>
      </c>
      <c r="I10" s="28">
        <v>72810.5</v>
      </c>
      <c r="J10" s="28">
        <v>69959</v>
      </c>
      <c r="K10" s="28">
        <v>69260.5</v>
      </c>
      <c r="L10" s="28">
        <v>74179</v>
      </c>
      <c r="M10" s="28">
        <v>70596</v>
      </c>
      <c r="N10" s="28">
        <v>78212</v>
      </c>
      <c r="O10" s="29">
        <v>833128</v>
      </c>
    </row>
    <row r="11" spans="1:15" ht="14.4">
      <c r="B11" s="26" t="s">
        <v>20</v>
      </c>
      <c r="C11" s="27">
        <f>SUM(C12:C13)</f>
        <v>18929</v>
      </c>
      <c r="D11" s="27">
        <f t="shared" ref="D11:O11" si="2">SUM(D12:D13)</f>
        <v>13945</v>
      </c>
      <c r="E11" s="27">
        <f t="shared" si="2"/>
        <v>10447</v>
      </c>
      <c r="F11" s="27">
        <f t="shared" si="2"/>
        <v>8974</v>
      </c>
      <c r="G11" s="27">
        <f t="shared" si="2"/>
        <v>15579</v>
      </c>
      <c r="H11" s="27">
        <f t="shared" si="2"/>
        <v>10939</v>
      </c>
      <c r="I11" s="27">
        <f t="shared" si="2"/>
        <v>10962</v>
      </c>
      <c r="J11" s="27">
        <f t="shared" si="2"/>
        <v>11811</v>
      </c>
      <c r="K11" s="27">
        <f t="shared" si="2"/>
        <v>15752</v>
      </c>
      <c r="L11" s="27">
        <f t="shared" si="2"/>
        <v>19537</v>
      </c>
      <c r="M11" s="27">
        <f t="shared" si="2"/>
        <v>25310</v>
      </c>
      <c r="N11" s="27">
        <f t="shared" si="2"/>
        <v>31702</v>
      </c>
      <c r="O11" s="27">
        <f t="shared" si="2"/>
        <v>193887</v>
      </c>
    </row>
    <row r="12" spans="1:15" ht="14.4">
      <c r="B12" s="3" t="s">
        <v>18</v>
      </c>
      <c r="C12" s="28">
        <v>11246</v>
      </c>
      <c r="D12" s="28">
        <v>7905</v>
      </c>
      <c r="E12" s="28">
        <v>6411</v>
      </c>
      <c r="F12" s="28">
        <v>5941</v>
      </c>
      <c r="G12" s="28">
        <v>8046</v>
      </c>
      <c r="H12" s="28">
        <v>6542.5</v>
      </c>
      <c r="I12" s="28">
        <v>5908</v>
      </c>
      <c r="J12" s="28">
        <v>7208</v>
      </c>
      <c r="K12" s="28">
        <v>7618</v>
      </c>
      <c r="L12" s="28">
        <v>9553</v>
      </c>
      <c r="M12" s="28">
        <v>14291</v>
      </c>
      <c r="N12" s="28">
        <v>18304</v>
      </c>
      <c r="O12" s="29">
        <v>108973.5</v>
      </c>
    </row>
    <row r="13" spans="1:15" ht="14.4">
      <c r="B13" s="3" t="s">
        <v>19</v>
      </c>
      <c r="C13" s="28">
        <v>7683</v>
      </c>
      <c r="D13" s="28">
        <v>6040</v>
      </c>
      <c r="E13" s="28">
        <v>4036</v>
      </c>
      <c r="F13" s="28">
        <v>3033</v>
      </c>
      <c r="G13" s="28">
        <v>7533</v>
      </c>
      <c r="H13" s="28">
        <v>4396.5</v>
      </c>
      <c r="I13" s="28">
        <v>5054</v>
      </c>
      <c r="J13" s="28">
        <v>4603</v>
      </c>
      <c r="K13" s="28">
        <v>8134</v>
      </c>
      <c r="L13" s="28">
        <v>9984</v>
      </c>
      <c r="M13" s="28">
        <v>11019</v>
      </c>
      <c r="N13" s="28">
        <v>13398</v>
      </c>
      <c r="O13" s="29">
        <v>84913.5</v>
      </c>
    </row>
    <row r="14" spans="1:15" ht="14.4">
      <c r="B14" s="26" t="s">
        <v>21</v>
      </c>
      <c r="C14" s="27">
        <f>SUM(C15:C16)</f>
        <v>991</v>
      </c>
      <c r="D14" s="27">
        <f t="shared" ref="D14:O14" si="3">SUM(D15:D16)</f>
        <v>1238</v>
      </c>
      <c r="E14" s="27">
        <f t="shared" si="3"/>
        <v>973</v>
      </c>
      <c r="F14" s="27">
        <f t="shared" si="3"/>
        <v>2142</v>
      </c>
      <c r="G14" s="27">
        <f t="shared" si="3"/>
        <v>1725</v>
      </c>
      <c r="H14" s="27">
        <f t="shared" si="3"/>
        <v>1864</v>
      </c>
      <c r="I14" s="27">
        <f t="shared" si="3"/>
        <v>1193</v>
      </c>
      <c r="J14" s="27">
        <f t="shared" si="3"/>
        <v>1242</v>
      </c>
      <c r="K14" s="27">
        <f t="shared" si="3"/>
        <v>1584</v>
      </c>
      <c r="L14" s="27">
        <f t="shared" si="3"/>
        <v>813</v>
      </c>
      <c r="M14" s="27">
        <f t="shared" si="3"/>
        <v>1385</v>
      </c>
      <c r="N14" s="27">
        <f t="shared" si="3"/>
        <v>1764</v>
      </c>
      <c r="O14" s="27">
        <f t="shared" si="3"/>
        <v>16914</v>
      </c>
    </row>
    <row r="15" spans="1:15" ht="14.4">
      <c r="B15" s="3" t="s">
        <v>18</v>
      </c>
      <c r="C15" s="28">
        <v>470</v>
      </c>
      <c r="D15" s="28">
        <v>517</v>
      </c>
      <c r="E15" s="28">
        <v>331</v>
      </c>
      <c r="F15" s="28">
        <v>1268</v>
      </c>
      <c r="G15" s="28">
        <v>1134</v>
      </c>
      <c r="H15" s="28">
        <v>753</v>
      </c>
      <c r="I15" s="28">
        <v>697</v>
      </c>
      <c r="J15" s="28">
        <v>429</v>
      </c>
      <c r="K15" s="28">
        <v>829</v>
      </c>
      <c r="L15" s="28">
        <v>357</v>
      </c>
      <c r="M15" s="28">
        <v>700</v>
      </c>
      <c r="N15" s="28">
        <v>864</v>
      </c>
      <c r="O15" s="29">
        <v>8349</v>
      </c>
    </row>
    <row r="16" spans="1:15" ht="14.4">
      <c r="B16" s="3" t="s">
        <v>19</v>
      </c>
      <c r="C16" s="28">
        <v>521</v>
      </c>
      <c r="D16" s="28">
        <v>721</v>
      </c>
      <c r="E16" s="28">
        <v>642</v>
      </c>
      <c r="F16" s="28">
        <v>874</v>
      </c>
      <c r="G16" s="28">
        <v>591</v>
      </c>
      <c r="H16" s="28">
        <v>1111</v>
      </c>
      <c r="I16" s="28">
        <v>496</v>
      </c>
      <c r="J16" s="28">
        <v>813</v>
      </c>
      <c r="K16" s="28">
        <v>755</v>
      </c>
      <c r="L16" s="28">
        <v>456</v>
      </c>
      <c r="M16" s="28">
        <v>685</v>
      </c>
      <c r="N16" s="28">
        <v>900</v>
      </c>
      <c r="O16" s="29">
        <v>8565</v>
      </c>
    </row>
    <row r="17" spans="2:16" ht="14.4">
      <c r="B17" s="26" t="s">
        <v>22</v>
      </c>
      <c r="C17" s="27">
        <f>SUM(C18:C19)</f>
        <v>2737</v>
      </c>
      <c r="D17" s="27">
        <f t="shared" ref="D17:O17" si="4">SUM(D18:D19)</f>
        <v>1719</v>
      </c>
      <c r="E17" s="27">
        <f t="shared" si="4"/>
        <v>1358</v>
      </c>
      <c r="F17" s="27">
        <f t="shared" si="4"/>
        <v>3043</v>
      </c>
      <c r="G17" s="27">
        <f t="shared" si="4"/>
        <v>1643</v>
      </c>
      <c r="H17" s="27">
        <f t="shared" si="4"/>
        <v>1856</v>
      </c>
      <c r="I17" s="27">
        <f t="shared" si="4"/>
        <v>2679</v>
      </c>
      <c r="J17" s="27">
        <f t="shared" si="4"/>
        <v>2000</v>
      </c>
      <c r="K17" s="27">
        <f t="shared" si="4"/>
        <v>2860</v>
      </c>
      <c r="L17" s="27">
        <f t="shared" si="4"/>
        <v>2261</v>
      </c>
      <c r="M17" s="27">
        <f t="shared" si="4"/>
        <v>2428</v>
      </c>
      <c r="N17" s="27">
        <f t="shared" si="4"/>
        <v>2463</v>
      </c>
      <c r="O17" s="27">
        <f t="shared" si="4"/>
        <v>27047</v>
      </c>
    </row>
    <row r="18" spans="2:16" ht="14.4">
      <c r="B18" s="3" t="s">
        <v>18</v>
      </c>
      <c r="C18" s="28">
        <v>1778</v>
      </c>
      <c r="D18" s="28">
        <v>604</v>
      </c>
      <c r="E18" s="28">
        <v>650</v>
      </c>
      <c r="F18" s="28">
        <v>1706</v>
      </c>
      <c r="G18" s="28">
        <v>914</v>
      </c>
      <c r="H18" s="28">
        <v>1003</v>
      </c>
      <c r="I18" s="28">
        <v>1274</v>
      </c>
      <c r="J18" s="28">
        <v>1120</v>
      </c>
      <c r="K18" s="28">
        <v>1467</v>
      </c>
      <c r="L18" s="28">
        <v>1245</v>
      </c>
      <c r="M18" s="28">
        <v>758</v>
      </c>
      <c r="N18" s="28">
        <v>1582</v>
      </c>
      <c r="O18" s="29">
        <v>14101</v>
      </c>
    </row>
    <row r="19" spans="2:16" ht="14.4">
      <c r="B19" s="3" t="s">
        <v>19</v>
      </c>
      <c r="C19" s="28">
        <v>959</v>
      </c>
      <c r="D19" s="28">
        <v>1115</v>
      </c>
      <c r="E19" s="28">
        <v>708</v>
      </c>
      <c r="F19" s="28">
        <v>1337</v>
      </c>
      <c r="G19" s="28">
        <v>729</v>
      </c>
      <c r="H19" s="28">
        <v>853</v>
      </c>
      <c r="I19" s="28">
        <v>1405</v>
      </c>
      <c r="J19" s="28">
        <v>880</v>
      </c>
      <c r="K19" s="28">
        <v>1393</v>
      </c>
      <c r="L19" s="28">
        <v>1016</v>
      </c>
      <c r="M19" s="28">
        <v>1670</v>
      </c>
      <c r="N19" s="28">
        <v>881</v>
      </c>
      <c r="O19" s="29">
        <v>12946</v>
      </c>
    </row>
    <row r="20" spans="2:16" ht="14.4">
      <c r="B20" s="26" t="s">
        <v>23</v>
      </c>
      <c r="C20" s="27">
        <f>SUM(C21:C22)</f>
        <v>0</v>
      </c>
      <c r="D20" s="27">
        <f t="shared" ref="D20:O20" si="5">SUM(D21:D22)</f>
        <v>0</v>
      </c>
      <c r="E20" s="27">
        <f t="shared" si="5"/>
        <v>0</v>
      </c>
      <c r="F20" s="27">
        <f t="shared" si="5"/>
        <v>0</v>
      </c>
      <c r="G20" s="27">
        <f t="shared" si="5"/>
        <v>50</v>
      </c>
      <c r="H20" s="27">
        <f t="shared" si="5"/>
        <v>56</v>
      </c>
      <c r="I20" s="27">
        <f t="shared" si="5"/>
        <v>47</v>
      </c>
      <c r="J20" s="27">
        <f t="shared" si="5"/>
        <v>677</v>
      </c>
      <c r="K20" s="27">
        <f t="shared" si="5"/>
        <v>953</v>
      </c>
      <c r="L20" s="27">
        <f t="shared" si="5"/>
        <v>364</v>
      </c>
      <c r="M20" s="27">
        <f t="shared" si="5"/>
        <v>261</v>
      </c>
      <c r="N20" s="27">
        <f t="shared" si="5"/>
        <v>137</v>
      </c>
      <c r="O20" s="27">
        <f t="shared" si="5"/>
        <v>2545</v>
      </c>
    </row>
    <row r="21" spans="2:16" ht="14.4">
      <c r="B21" s="3" t="s">
        <v>18</v>
      </c>
      <c r="C21" s="28">
        <v>0</v>
      </c>
      <c r="D21" s="28">
        <v>0</v>
      </c>
      <c r="E21" s="28">
        <v>0</v>
      </c>
      <c r="F21" s="28">
        <v>0</v>
      </c>
      <c r="G21" s="28">
        <v>23</v>
      </c>
      <c r="H21" s="28">
        <v>32</v>
      </c>
      <c r="I21" s="28">
        <v>30</v>
      </c>
      <c r="J21" s="28">
        <v>264</v>
      </c>
      <c r="K21" s="28">
        <v>324</v>
      </c>
      <c r="L21" s="28">
        <v>336</v>
      </c>
      <c r="M21" s="28">
        <v>250</v>
      </c>
      <c r="N21" s="28">
        <v>105</v>
      </c>
      <c r="O21" s="28">
        <v>1364</v>
      </c>
    </row>
    <row r="22" spans="2:16" ht="15" thickBot="1">
      <c r="B22" s="30" t="s">
        <v>19</v>
      </c>
      <c r="C22" s="31">
        <v>0</v>
      </c>
      <c r="D22" s="31">
        <v>0</v>
      </c>
      <c r="E22" s="31">
        <v>0</v>
      </c>
      <c r="F22" s="31">
        <v>0</v>
      </c>
      <c r="G22" s="31">
        <v>27</v>
      </c>
      <c r="H22" s="31">
        <v>24</v>
      </c>
      <c r="I22" s="31">
        <v>17</v>
      </c>
      <c r="J22" s="31">
        <v>413</v>
      </c>
      <c r="K22" s="31">
        <v>629</v>
      </c>
      <c r="L22" s="31">
        <v>28</v>
      </c>
      <c r="M22" s="31">
        <v>11</v>
      </c>
      <c r="N22" s="31">
        <v>32</v>
      </c>
      <c r="O22" s="31">
        <v>1181</v>
      </c>
    </row>
    <row r="23" spans="2:16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6">
      <c r="B24" s="5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6">
      <c r="B25" s="5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6">
      <c r="B26" s="5" t="s">
        <v>14</v>
      </c>
    </row>
    <row r="28" spans="2:16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2:16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1000" spans="2:15"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</row>
    <row r="1001" spans="2:15" ht="14.4">
      <c r="B1001" s="8" t="s">
        <v>27</v>
      </c>
      <c r="C1001" s="9" t="s">
        <v>28</v>
      </c>
      <c r="D1001" s="10" t="s">
        <v>29</v>
      </c>
      <c r="E1001" s="10" t="s">
        <v>30</v>
      </c>
      <c r="F1001" s="10" t="s">
        <v>31</v>
      </c>
      <c r="G1001" s="10" t="s">
        <v>32</v>
      </c>
      <c r="H1001" s="10" t="s">
        <v>33</v>
      </c>
      <c r="I1001" s="10" t="s">
        <v>34</v>
      </c>
      <c r="J1001" s="10" t="s">
        <v>35</v>
      </c>
      <c r="K1001" s="10" t="s">
        <v>36</v>
      </c>
      <c r="L1001" s="10" t="s">
        <v>37</v>
      </c>
      <c r="M1001" s="10" t="s">
        <v>38</v>
      </c>
      <c r="N1001" s="10" t="s">
        <v>39</v>
      </c>
      <c r="O1001" s="10" t="s">
        <v>40</v>
      </c>
    </row>
    <row r="1002" spans="2:15" ht="14.4">
      <c r="B1002" s="11" t="s">
        <v>17</v>
      </c>
      <c r="C1002" s="3" t="s">
        <v>18</v>
      </c>
      <c r="D1002" s="12">
        <v>59901</v>
      </c>
      <c r="E1002" s="12">
        <v>65738</v>
      </c>
      <c r="F1002" s="12">
        <v>59429</v>
      </c>
      <c r="G1002" s="12">
        <v>51416</v>
      </c>
      <c r="H1002" s="12">
        <v>61100</v>
      </c>
      <c r="I1002" s="12">
        <v>61135</v>
      </c>
      <c r="J1002" s="12">
        <v>60759</v>
      </c>
      <c r="K1002" s="12">
        <v>64489</v>
      </c>
      <c r="L1002" s="12">
        <v>66384</v>
      </c>
      <c r="M1002" s="12">
        <v>66768</v>
      </c>
      <c r="N1002" s="12">
        <v>60463</v>
      </c>
      <c r="O1002" s="12">
        <v>70379</v>
      </c>
    </row>
    <row r="1003" spans="2:15" ht="14.4">
      <c r="B1003" s="8"/>
      <c r="C1003" s="3" t="s">
        <v>19</v>
      </c>
      <c r="D1003" s="12">
        <v>63400</v>
      </c>
      <c r="E1003" s="12">
        <v>55803</v>
      </c>
      <c r="F1003" s="12">
        <v>59118</v>
      </c>
      <c r="G1003" s="12">
        <v>54432</v>
      </c>
      <c r="H1003" s="12">
        <v>61205</v>
      </c>
      <c r="I1003" s="12">
        <v>70146</v>
      </c>
      <c r="J1003" s="12">
        <v>63873</v>
      </c>
      <c r="K1003" s="12">
        <v>69549</v>
      </c>
      <c r="L1003" s="12">
        <v>65284</v>
      </c>
      <c r="M1003" s="12">
        <v>68823</v>
      </c>
      <c r="N1003" s="12">
        <v>59093</v>
      </c>
      <c r="O1003" s="12">
        <v>72016</v>
      </c>
    </row>
    <row r="1004" spans="2:15" ht="14.4">
      <c r="B1004" s="11" t="s">
        <v>20</v>
      </c>
      <c r="C1004" s="3" t="s">
        <v>18</v>
      </c>
      <c r="D1004" s="12">
        <v>9119</v>
      </c>
      <c r="E1004" s="12">
        <v>9610</v>
      </c>
      <c r="F1004" s="12">
        <v>8284</v>
      </c>
      <c r="G1004" s="12">
        <v>6082</v>
      </c>
      <c r="H1004" s="12">
        <v>7972</v>
      </c>
      <c r="I1004" s="12">
        <v>6951</v>
      </c>
      <c r="J1004" s="12">
        <v>6869</v>
      </c>
      <c r="K1004" s="12">
        <v>5654</v>
      </c>
      <c r="L1004" s="12">
        <v>7041</v>
      </c>
      <c r="M1004" s="12">
        <v>9022</v>
      </c>
      <c r="N1004" s="12">
        <v>12690</v>
      </c>
      <c r="O1004" s="12">
        <v>14603</v>
      </c>
    </row>
    <row r="1005" spans="2:15" ht="14.4">
      <c r="B1005" s="8"/>
      <c r="C1005" s="3" t="s">
        <v>19</v>
      </c>
      <c r="D1005" s="12">
        <v>6204</v>
      </c>
      <c r="E1005" s="12">
        <v>6695</v>
      </c>
      <c r="F1005" s="12">
        <v>6137</v>
      </c>
      <c r="G1005" s="12">
        <v>5075</v>
      </c>
      <c r="H1005" s="12">
        <v>6876</v>
      </c>
      <c r="I1005" s="12">
        <v>6039</v>
      </c>
      <c r="J1005" s="12">
        <v>5192</v>
      </c>
      <c r="K1005" s="12">
        <v>4183</v>
      </c>
      <c r="L1005" s="12">
        <v>6764</v>
      </c>
      <c r="M1005" s="12">
        <v>10044</v>
      </c>
      <c r="N1005" s="12">
        <v>12454</v>
      </c>
      <c r="O1005" s="12">
        <v>8086</v>
      </c>
    </row>
    <row r="1006" spans="2:15" ht="14.4">
      <c r="B1006" s="11" t="s">
        <v>21</v>
      </c>
      <c r="C1006" s="3" t="s">
        <v>18</v>
      </c>
      <c r="D1006" s="12">
        <v>523</v>
      </c>
      <c r="E1006" s="12">
        <v>509</v>
      </c>
      <c r="F1006" s="12">
        <v>665</v>
      </c>
      <c r="G1006" s="12">
        <v>718</v>
      </c>
      <c r="H1006" s="12">
        <v>712</v>
      </c>
      <c r="I1006" s="12">
        <v>253</v>
      </c>
      <c r="J1006" s="12">
        <v>947</v>
      </c>
      <c r="K1006" s="12">
        <v>562</v>
      </c>
      <c r="L1006" s="12">
        <v>1277</v>
      </c>
      <c r="M1006" s="12">
        <v>1095</v>
      </c>
      <c r="N1006" s="12">
        <v>1214</v>
      </c>
      <c r="O1006" s="12">
        <v>708</v>
      </c>
    </row>
    <row r="1007" spans="2:15" ht="14.4">
      <c r="B1007" s="8"/>
      <c r="C1007" s="3" t="s">
        <v>19</v>
      </c>
      <c r="D1007" s="12">
        <v>612</v>
      </c>
      <c r="E1007" s="12">
        <v>677</v>
      </c>
      <c r="F1007" s="12">
        <v>509</v>
      </c>
      <c r="G1007" s="12">
        <v>595</v>
      </c>
      <c r="H1007" s="12">
        <v>951</v>
      </c>
      <c r="I1007" s="12">
        <v>385</v>
      </c>
      <c r="J1007" s="12">
        <v>917</v>
      </c>
      <c r="K1007" s="12">
        <v>833</v>
      </c>
      <c r="L1007" s="12">
        <v>1483</v>
      </c>
      <c r="M1007" s="12">
        <v>952</v>
      </c>
      <c r="N1007" s="12">
        <v>1022</v>
      </c>
      <c r="O1007" s="12">
        <v>667</v>
      </c>
    </row>
    <row r="1008" spans="2:15" ht="14.4">
      <c r="B1008" s="11" t="s">
        <v>22</v>
      </c>
      <c r="C1008" s="3" t="s">
        <v>18</v>
      </c>
      <c r="D1008" s="12">
        <v>331</v>
      </c>
      <c r="E1008" s="12">
        <v>494</v>
      </c>
      <c r="F1008" s="12">
        <v>87</v>
      </c>
      <c r="G1008" s="12">
        <v>67</v>
      </c>
      <c r="H1008" s="12">
        <v>714</v>
      </c>
      <c r="I1008" s="12">
        <v>11</v>
      </c>
      <c r="J1008" s="12">
        <v>263</v>
      </c>
      <c r="K1008" s="12">
        <v>1124</v>
      </c>
      <c r="L1008" s="12"/>
      <c r="M1008" s="12">
        <v>914</v>
      </c>
      <c r="N1008" s="12">
        <v>295</v>
      </c>
      <c r="O1008" s="12">
        <v>279</v>
      </c>
    </row>
    <row r="1009" spans="2:15" ht="14.4">
      <c r="B1009" s="8"/>
      <c r="C1009" s="3" t="s">
        <v>19</v>
      </c>
      <c r="D1009" s="12">
        <v>327</v>
      </c>
      <c r="E1009" s="12">
        <v>36</v>
      </c>
      <c r="F1009" s="12">
        <v>30</v>
      </c>
      <c r="G1009" s="12">
        <v>43</v>
      </c>
      <c r="H1009" s="12">
        <v>20</v>
      </c>
      <c r="I1009" s="12"/>
      <c r="J1009" s="12">
        <v>620</v>
      </c>
      <c r="K1009" s="12">
        <v>1344</v>
      </c>
      <c r="L1009" s="12">
        <v>24</v>
      </c>
      <c r="M1009" s="12">
        <v>823</v>
      </c>
      <c r="N1009" s="12">
        <v>420</v>
      </c>
      <c r="O1009" s="12">
        <v>118</v>
      </c>
    </row>
    <row r="1010" spans="2:15" ht="14.4">
      <c r="B1010" s="8" t="s">
        <v>23</v>
      </c>
      <c r="C1010" s="3" t="s">
        <v>18</v>
      </c>
      <c r="D1010" s="12">
        <v>0</v>
      </c>
      <c r="E1010" s="12">
        <v>0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100</v>
      </c>
      <c r="L1010" s="12">
        <v>136</v>
      </c>
      <c r="M1010" s="12">
        <v>308</v>
      </c>
      <c r="N1010" s="12">
        <v>268</v>
      </c>
      <c r="O1010" s="12">
        <v>136</v>
      </c>
    </row>
    <row r="1011" spans="2:15" ht="14.4">
      <c r="B1011" s="8"/>
      <c r="C1011" s="3" t="s">
        <v>19</v>
      </c>
      <c r="D1011" s="12">
        <v>0</v>
      </c>
      <c r="E1011" s="12">
        <v>0</v>
      </c>
      <c r="F1011" s="12">
        <v>0</v>
      </c>
      <c r="G1011" s="12">
        <v>0</v>
      </c>
      <c r="H1011" s="12">
        <v>0</v>
      </c>
      <c r="I1011" s="12">
        <v>2</v>
      </c>
      <c r="J1011" s="12">
        <v>2</v>
      </c>
      <c r="K1011" s="12">
        <v>200</v>
      </c>
      <c r="L1011" s="12">
        <v>264</v>
      </c>
      <c r="M1011" s="12">
        <v>382</v>
      </c>
      <c r="N1011" s="12">
        <v>232</v>
      </c>
      <c r="O1011" s="12">
        <v>0</v>
      </c>
    </row>
    <row r="1014" spans="2:15" ht="14.4">
      <c r="B1014" s="11" t="s">
        <v>17</v>
      </c>
      <c r="C1014" s="6" t="s">
        <v>41</v>
      </c>
      <c r="D1014" s="6">
        <v>8664</v>
      </c>
      <c r="E1014" s="6">
        <v>5114</v>
      </c>
      <c r="F1014" s="6">
        <v>7190</v>
      </c>
      <c r="G1014" s="6">
        <v>4677</v>
      </c>
      <c r="H1014" s="6">
        <v>6816</v>
      </c>
      <c r="I1014" s="6">
        <v>6152</v>
      </c>
      <c r="J1014" s="6">
        <v>6530</v>
      </c>
      <c r="K1014" s="6">
        <v>6174</v>
      </c>
      <c r="L1014" s="6">
        <v>5540</v>
      </c>
      <c r="M1014" s="6">
        <v>5602</v>
      </c>
      <c r="N1014" s="6">
        <v>4466</v>
      </c>
      <c r="O1014" s="6">
        <v>6204</v>
      </c>
    </row>
    <row r="1015" spans="2:15" ht="14.4">
      <c r="B1015" s="11" t="s">
        <v>20</v>
      </c>
      <c r="C1015" s="6" t="s">
        <v>41</v>
      </c>
      <c r="D1015" s="6">
        <v>776</v>
      </c>
      <c r="E1015" s="6">
        <v>434</v>
      </c>
      <c r="F1015" s="6">
        <v>260</v>
      </c>
      <c r="G1015" s="6">
        <v>380</v>
      </c>
      <c r="H1015" s="6">
        <v>198</v>
      </c>
      <c r="I1015" s="6">
        <v>98</v>
      </c>
      <c r="J1015" s="6">
        <v>118</v>
      </c>
      <c r="K1015" s="6">
        <v>194</v>
      </c>
      <c r="L1015" s="6">
        <v>126</v>
      </c>
      <c r="M1015" s="6">
        <v>764</v>
      </c>
      <c r="N1015" s="6">
        <v>118</v>
      </c>
      <c r="O1015" s="6">
        <v>422</v>
      </c>
    </row>
    <row r="1019" spans="2:15"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</row>
    <row r="1020" spans="2:15" ht="14.4">
      <c r="B1020" s="8" t="s">
        <v>27</v>
      </c>
      <c r="C1020" s="9" t="s">
        <v>28</v>
      </c>
      <c r="D1020" s="10" t="s">
        <v>29</v>
      </c>
      <c r="E1020" s="10" t="s">
        <v>30</v>
      </c>
      <c r="F1020" s="10" t="s">
        <v>31</v>
      </c>
      <c r="G1020" s="10" t="s">
        <v>32</v>
      </c>
      <c r="H1020" s="10" t="s">
        <v>33</v>
      </c>
      <c r="I1020" s="10" t="s">
        <v>34</v>
      </c>
      <c r="J1020" s="10" t="s">
        <v>35</v>
      </c>
      <c r="K1020" s="10" t="s">
        <v>36</v>
      </c>
      <c r="L1020" s="10" t="s">
        <v>37</v>
      </c>
      <c r="M1020" s="10" t="s">
        <v>38</v>
      </c>
      <c r="N1020" s="10" t="s">
        <v>39</v>
      </c>
      <c r="O1020" s="10" t="s">
        <v>40</v>
      </c>
    </row>
    <row r="1021" spans="2:15" ht="14.4">
      <c r="B1021" s="11" t="s">
        <v>17</v>
      </c>
      <c r="C1021" s="3" t="s">
        <v>18</v>
      </c>
      <c r="D1021" s="12">
        <f>+(D1014/2)+D1002</f>
        <v>64233</v>
      </c>
      <c r="E1021" s="12">
        <f t="shared" ref="E1021:O1021" si="6">+(E1014/2)+E1002</f>
        <v>68295</v>
      </c>
      <c r="F1021" s="12">
        <f t="shared" si="6"/>
        <v>63024</v>
      </c>
      <c r="G1021" s="12">
        <f t="shared" si="6"/>
        <v>53754.5</v>
      </c>
      <c r="H1021" s="12">
        <f t="shared" si="6"/>
        <v>64508</v>
      </c>
      <c r="I1021" s="12">
        <f t="shared" si="6"/>
        <v>64211</v>
      </c>
      <c r="J1021" s="12">
        <f t="shared" si="6"/>
        <v>64024</v>
      </c>
      <c r="K1021" s="12">
        <f t="shared" si="6"/>
        <v>67576</v>
      </c>
      <c r="L1021" s="12">
        <f t="shared" si="6"/>
        <v>69154</v>
      </c>
      <c r="M1021" s="12">
        <f t="shared" si="6"/>
        <v>69569</v>
      </c>
      <c r="N1021" s="12">
        <f t="shared" si="6"/>
        <v>62696</v>
      </c>
      <c r="O1021" s="12">
        <f t="shared" si="6"/>
        <v>73481</v>
      </c>
    </row>
    <row r="1022" spans="2:15" ht="14.4">
      <c r="B1022" s="8"/>
      <c r="C1022" s="3" t="s">
        <v>19</v>
      </c>
      <c r="D1022" s="12">
        <f>+(D1014/2)+D1003</f>
        <v>67732</v>
      </c>
      <c r="E1022" s="12">
        <f t="shared" ref="E1022:O1022" si="7">+(E1014/2)+E1003</f>
        <v>58360</v>
      </c>
      <c r="F1022" s="12">
        <f t="shared" si="7"/>
        <v>62713</v>
      </c>
      <c r="G1022" s="12">
        <f t="shared" si="7"/>
        <v>56770.5</v>
      </c>
      <c r="H1022" s="12">
        <f t="shared" si="7"/>
        <v>64613</v>
      </c>
      <c r="I1022" s="12">
        <f t="shared" si="7"/>
        <v>73222</v>
      </c>
      <c r="J1022" s="12">
        <f t="shared" si="7"/>
        <v>67138</v>
      </c>
      <c r="K1022" s="12">
        <f t="shared" si="7"/>
        <v>72636</v>
      </c>
      <c r="L1022" s="12">
        <f t="shared" si="7"/>
        <v>68054</v>
      </c>
      <c r="M1022" s="12">
        <f t="shared" si="7"/>
        <v>71624</v>
      </c>
      <c r="N1022" s="12">
        <f t="shared" si="7"/>
        <v>61326</v>
      </c>
      <c r="O1022" s="12">
        <f t="shared" si="7"/>
        <v>75118</v>
      </c>
    </row>
    <row r="1023" spans="2:15" ht="14.4">
      <c r="B1023" s="11" t="s">
        <v>20</v>
      </c>
      <c r="C1023" s="3" t="s">
        <v>18</v>
      </c>
      <c r="D1023" s="12">
        <f>+D1004+(D1015/2)</f>
        <v>9507</v>
      </c>
      <c r="E1023" s="12">
        <f t="shared" ref="E1023:O1023" si="8">+E1004+(E1015/2)</f>
        <v>9827</v>
      </c>
      <c r="F1023" s="12">
        <f t="shared" si="8"/>
        <v>8414</v>
      </c>
      <c r="G1023" s="12">
        <f t="shared" si="8"/>
        <v>6272</v>
      </c>
      <c r="H1023" s="12">
        <f t="shared" si="8"/>
        <v>8071</v>
      </c>
      <c r="I1023" s="12">
        <f t="shared" si="8"/>
        <v>7000</v>
      </c>
      <c r="J1023" s="12">
        <f t="shared" si="8"/>
        <v>6928</v>
      </c>
      <c r="K1023" s="12">
        <f t="shared" si="8"/>
        <v>5751</v>
      </c>
      <c r="L1023" s="12">
        <f t="shared" si="8"/>
        <v>7104</v>
      </c>
      <c r="M1023" s="12">
        <f t="shared" si="8"/>
        <v>9404</v>
      </c>
      <c r="N1023" s="12">
        <f t="shared" si="8"/>
        <v>12749</v>
      </c>
      <c r="O1023" s="12">
        <f t="shared" si="8"/>
        <v>14814</v>
      </c>
    </row>
    <row r="1024" spans="2:15" ht="14.4">
      <c r="B1024" s="8"/>
      <c r="C1024" s="3" t="s">
        <v>19</v>
      </c>
      <c r="D1024" s="12">
        <f>+D1005+(D1015/2)</f>
        <v>6592</v>
      </c>
      <c r="E1024" s="12">
        <f t="shared" ref="E1024:O1024" si="9">+E1005+(E1015/2)</f>
        <v>6912</v>
      </c>
      <c r="F1024" s="12">
        <f t="shared" si="9"/>
        <v>6267</v>
      </c>
      <c r="G1024" s="12">
        <f t="shared" si="9"/>
        <v>5265</v>
      </c>
      <c r="H1024" s="12">
        <f t="shared" si="9"/>
        <v>6975</v>
      </c>
      <c r="I1024" s="12">
        <f t="shared" si="9"/>
        <v>6088</v>
      </c>
      <c r="J1024" s="12">
        <f t="shared" si="9"/>
        <v>5251</v>
      </c>
      <c r="K1024" s="12">
        <f t="shared" si="9"/>
        <v>4280</v>
      </c>
      <c r="L1024" s="12">
        <f t="shared" si="9"/>
        <v>6827</v>
      </c>
      <c r="M1024" s="12">
        <f t="shared" si="9"/>
        <v>10426</v>
      </c>
      <c r="N1024" s="12">
        <f t="shared" si="9"/>
        <v>12513</v>
      </c>
      <c r="O1024" s="12">
        <f t="shared" si="9"/>
        <v>8297</v>
      </c>
    </row>
    <row r="1025" spans="2:15" ht="14.4">
      <c r="B1025" s="11" t="s">
        <v>21</v>
      </c>
      <c r="C1025" s="3" t="s">
        <v>18</v>
      </c>
      <c r="D1025" s="12">
        <v>523</v>
      </c>
      <c r="E1025" s="12">
        <v>509</v>
      </c>
      <c r="F1025" s="12">
        <v>665</v>
      </c>
      <c r="G1025" s="12">
        <v>718</v>
      </c>
      <c r="H1025" s="12">
        <v>712</v>
      </c>
      <c r="I1025" s="12">
        <v>253</v>
      </c>
      <c r="J1025" s="12">
        <v>947</v>
      </c>
      <c r="K1025" s="12">
        <v>562</v>
      </c>
      <c r="L1025" s="12">
        <v>1277</v>
      </c>
      <c r="M1025" s="12">
        <v>1095</v>
      </c>
      <c r="N1025" s="12">
        <v>1214</v>
      </c>
      <c r="O1025" s="12">
        <v>708</v>
      </c>
    </row>
    <row r="1026" spans="2:15" ht="14.4">
      <c r="B1026" s="8"/>
      <c r="C1026" s="3" t="s">
        <v>19</v>
      </c>
      <c r="D1026" s="12">
        <v>612</v>
      </c>
      <c r="E1026" s="12">
        <v>677</v>
      </c>
      <c r="F1026" s="12">
        <v>509</v>
      </c>
      <c r="G1026" s="12">
        <v>595</v>
      </c>
      <c r="H1026" s="12">
        <v>951</v>
      </c>
      <c r="I1026" s="12">
        <v>385</v>
      </c>
      <c r="J1026" s="12">
        <v>917</v>
      </c>
      <c r="K1026" s="12">
        <v>833</v>
      </c>
      <c r="L1026" s="12">
        <v>1483</v>
      </c>
      <c r="M1026" s="12">
        <v>952</v>
      </c>
      <c r="N1026" s="12">
        <v>1022</v>
      </c>
      <c r="O1026" s="12">
        <v>667</v>
      </c>
    </row>
    <row r="1027" spans="2:15" ht="14.4">
      <c r="B1027" s="11" t="s">
        <v>22</v>
      </c>
      <c r="C1027" s="3" t="s">
        <v>18</v>
      </c>
      <c r="D1027" s="12">
        <v>331</v>
      </c>
      <c r="E1027" s="12">
        <v>494</v>
      </c>
      <c r="F1027" s="12">
        <v>87</v>
      </c>
      <c r="G1027" s="12">
        <v>67</v>
      </c>
      <c r="H1027" s="12">
        <v>714</v>
      </c>
      <c r="I1027" s="12">
        <v>11</v>
      </c>
      <c r="J1027" s="12">
        <v>263</v>
      </c>
      <c r="K1027" s="12">
        <v>1124</v>
      </c>
      <c r="L1027" s="12"/>
      <c r="M1027" s="12">
        <v>914</v>
      </c>
      <c r="N1027" s="12">
        <v>295</v>
      </c>
      <c r="O1027" s="12">
        <v>279</v>
      </c>
    </row>
    <row r="1028" spans="2:15" ht="14.4">
      <c r="B1028" s="8"/>
      <c r="C1028" s="3" t="s">
        <v>19</v>
      </c>
      <c r="D1028" s="12">
        <v>327</v>
      </c>
      <c r="E1028" s="12">
        <v>36</v>
      </c>
      <c r="F1028" s="12">
        <v>30</v>
      </c>
      <c r="G1028" s="12">
        <v>43</v>
      </c>
      <c r="H1028" s="12">
        <v>20</v>
      </c>
      <c r="I1028" s="12"/>
      <c r="J1028" s="12">
        <v>620</v>
      </c>
      <c r="K1028" s="12">
        <v>1344</v>
      </c>
      <c r="L1028" s="12">
        <v>24</v>
      </c>
      <c r="M1028" s="12">
        <v>823</v>
      </c>
      <c r="N1028" s="12">
        <v>420</v>
      </c>
      <c r="O1028" s="12">
        <v>118</v>
      </c>
    </row>
    <row r="1029" spans="2:15" ht="14.4">
      <c r="B1029" s="8" t="s">
        <v>23</v>
      </c>
      <c r="C1029" s="3" t="s">
        <v>18</v>
      </c>
      <c r="D1029" s="12">
        <v>0</v>
      </c>
      <c r="E1029" s="12">
        <v>0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100</v>
      </c>
      <c r="L1029" s="12">
        <v>136</v>
      </c>
      <c r="M1029" s="12">
        <v>308</v>
      </c>
      <c r="N1029" s="12">
        <v>268</v>
      </c>
      <c r="O1029" s="12">
        <v>136</v>
      </c>
    </row>
    <row r="1030" spans="2:15" ht="14.4">
      <c r="B1030" s="8"/>
      <c r="C1030" s="3" t="s">
        <v>19</v>
      </c>
      <c r="D1030" s="12">
        <v>0</v>
      </c>
      <c r="E1030" s="12">
        <v>0</v>
      </c>
      <c r="F1030" s="12">
        <v>0</v>
      </c>
      <c r="G1030" s="12">
        <v>0</v>
      </c>
      <c r="H1030" s="12">
        <v>0</v>
      </c>
      <c r="I1030" s="12">
        <v>2</v>
      </c>
      <c r="J1030" s="12">
        <v>2</v>
      </c>
      <c r="K1030" s="12">
        <v>200</v>
      </c>
      <c r="L1030" s="12">
        <v>264</v>
      </c>
      <c r="M1030" s="12">
        <v>382</v>
      </c>
      <c r="N1030" s="12">
        <v>232</v>
      </c>
      <c r="O1030" s="12">
        <v>0</v>
      </c>
    </row>
  </sheetData>
  <mergeCells count="4">
    <mergeCell ref="B2:O2"/>
    <mergeCell ref="B3:O3"/>
    <mergeCell ref="B5:B6"/>
    <mergeCell ref="C5:O5"/>
  </mergeCells>
  <pageMargins left="0.27559055118110237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8"/>
  <sheetViews>
    <sheetView tabSelected="1" zoomScaleNormal="100" workbookViewId="0">
      <selection activeCell="E19" sqref="E19"/>
    </sheetView>
  </sheetViews>
  <sheetFormatPr baseColWidth="10" defaultColWidth="11.44140625" defaultRowHeight="13.8"/>
  <cols>
    <col min="1" max="1" width="7.33203125" style="2" customWidth="1"/>
    <col min="2" max="2" width="24.5546875" style="2" customWidth="1"/>
    <col min="3" max="3" width="11.88671875" style="2" bestFit="1" customWidth="1"/>
    <col min="4" max="4" width="9.33203125" style="2" customWidth="1"/>
    <col min="5" max="6" width="11.5546875" style="2" bestFit="1" customWidth="1"/>
    <col min="7" max="7" width="10.33203125" style="2" customWidth="1"/>
    <col min="8" max="8" width="10" style="2" customWidth="1"/>
    <col min="9" max="14" width="8.5546875" style="2" customWidth="1"/>
    <col min="15" max="16" width="12.21875" style="2" bestFit="1" customWidth="1"/>
    <col min="17" max="16384" width="11.44140625" style="2"/>
  </cols>
  <sheetData>
    <row r="1" spans="1:15">
      <c r="A1" s="1"/>
    </row>
    <row r="2" spans="1:15" ht="19.2">
      <c r="B2" s="37" t="s">
        <v>45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5">
      <c r="B3" s="38" t="s">
        <v>15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</row>
    <row r="4" spans="1:15" ht="14.4" thickBot="1"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9.5" customHeight="1">
      <c r="B5" s="39" t="s">
        <v>12</v>
      </c>
      <c r="C5" s="39">
        <v>2017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1.75" customHeight="1" thickBot="1">
      <c r="B6" s="40"/>
      <c r="C6" s="23" t="s">
        <v>0</v>
      </c>
      <c r="D6" s="23" t="s">
        <v>1</v>
      </c>
      <c r="E6" s="23" t="s">
        <v>2</v>
      </c>
      <c r="F6" s="23" t="s">
        <v>3</v>
      </c>
      <c r="G6" s="23" t="s">
        <v>4</v>
      </c>
      <c r="H6" s="23" t="s">
        <v>5</v>
      </c>
      <c r="I6" s="23" t="s">
        <v>6</v>
      </c>
      <c r="J6" s="23" t="s">
        <v>7</v>
      </c>
      <c r="K6" s="23" t="s">
        <v>8</v>
      </c>
      <c r="L6" s="23" t="s">
        <v>9</v>
      </c>
      <c r="M6" s="23" t="s">
        <v>10</v>
      </c>
      <c r="N6" s="23" t="s">
        <v>11</v>
      </c>
      <c r="O6" s="23" t="s">
        <v>16</v>
      </c>
    </row>
    <row r="7" spans="1:15" ht="14.4">
      <c r="B7" s="24" t="s">
        <v>13</v>
      </c>
      <c r="C7" s="25">
        <f>+SUM(C8,C11,C14,C17,C20)</f>
        <v>182039</v>
      </c>
      <c r="D7" s="25">
        <f t="shared" ref="D7:O7" si="0">+SUM(D8,D11,D14,D17,D20)</f>
        <v>153947</v>
      </c>
      <c r="E7" s="25">
        <f t="shared" si="0"/>
        <v>163023</v>
      </c>
      <c r="F7" s="25">
        <f t="shared" si="0"/>
        <v>159125</v>
      </c>
      <c r="G7" s="25">
        <f t="shared" si="0"/>
        <v>164464</v>
      </c>
      <c r="H7" s="25">
        <f t="shared" si="0"/>
        <v>160500</v>
      </c>
      <c r="I7" s="25">
        <f t="shared" si="0"/>
        <v>165602</v>
      </c>
      <c r="J7" s="25">
        <f t="shared" si="0"/>
        <v>179720</v>
      </c>
      <c r="K7" s="25">
        <f t="shared" si="0"/>
        <v>170310</v>
      </c>
      <c r="L7" s="25">
        <f t="shared" si="0"/>
        <v>172560</v>
      </c>
      <c r="M7" s="25">
        <f t="shared" si="0"/>
        <v>171046</v>
      </c>
      <c r="N7" s="25">
        <f t="shared" si="0"/>
        <v>189336</v>
      </c>
      <c r="O7" s="25">
        <f t="shared" si="0"/>
        <v>2031672</v>
      </c>
    </row>
    <row r="8" spans="1:15" ht="14.4">
      <c r="B8" s="26" t="s">
        <v>17</v>
      </c>
      <c r="C8" s="27">
        <v>154525</v>
      </c>
      <c r="D8" s="27">
        <v>132958</v>
      </c>
      <c r="E8" s="27">
        <v>143978</v>
      </c>
      <c r="F8" s="27">
        <v>143821</v>
      </c>
      <c r="G8" s="27">
        <v>144726</v>
      </c>
      <c r="H8" s="27">
        <v>140906</v>
      </c>
      <c r="I8" s="27">
        <v>150319</v>
      </c>
      <c r="J8" s="27">
        <v>159564</v>
      </c>
      <c r="K8" s="27">
        <v>154202</v>
      </c>
      <c r="L8" s="27">
        <v>151279</v>
      </c>
      <c r="M8" s="27">
        <v>145429</v>
      </c>
      <c r="N8" s="27">
        <v>161102</v>
      </c>
      <c r="O8" s="27">
        <v>1782809</v>
      </c>
    </row>
    <row r="9" spans="1:15" ht="14.4">
      <c r="B9" s="3" t="s">
        <v>18</v>
      </c>
      <c r="C9" s="28">
        <v>78652</v>
      </c>
      <c r="D9" s="28">
        <v>71105</v>
      </c>
      <c r="E9" s="28">
        <v>73400</v>
      </c>
      <c r="F9" s="28">
        <v>68698</v>
      </c>
      <c r="G9" s="28">
        <v>75483.5</v>
      </c>
      <c r="H9" s="28">
        <v>70134</v>
      </c>
      <c r="I9" s="28">
        <v>67170</v>
      </c>
      <c r="J9" s="28">
        <v>82288</v>
      </c>
      <c r="K9" s="28">
        <v>78781</v>
      </c>
      <c r="L9" s="28">
        <v>76368</v>
      </c>
      <c r="M9" s="28">
        <v>72183</v>
      </c>
      <c r="N9" s="28">
        <v>74250</v>
      </c>
      <c r="O9" s="29">
        <v>888512.5</v>
      </c>
    </row>
    <row r="10" spans="1:15" ht="14.4">
      <c r="B10" s="3" t="s">
        <v>19</v>
      </c>
      <c r="C10" s="28">
        <v>75873</v>
      </c>
      <c r="D10" s="28">
        <v>61853</v>
      </c>
      <c r="E10" s="28">
        <v>70578</v>
      </c>
      <c r="F10" s="28">
        <v>75123</v>
      </c>
      <c r="G10" s="28">
        <v>69242.5</v>
      </c>
      <c r="H10" s="28">
        <v>70772</v>
      </c>
      <c r="I10" s="28">
        <v>83149</v>
      </c>
      <c r="J10" s="28">
        <v>77276</v>
      </c>
      <c r="K10" s="28">
        <v>75421</v>
      </c>
      <c r="L10" s="28">
        <v>74911</v>
      </c>
      <c r="M10" s="28">
        <v>73246</v>
      </c>
      <c r="N10" s="28">
        <v>86852</v>
      </c>
      <c r="O10" s="29">
        <v>894296.5</v>
      </c>
    </row>
    <row r="11" spans="1:15" ht="14.4">
      <c r="B11" s="26" t="s">
        <v>20</v>
      </c>
      <c r="C11" s="27">
        <v>25505</v>
      </c>
      <c r="D11" s="27">
        <v>18847</v>
      </c>
      <c r="E11" s="27">
        <v>16484</v>
      </c>
      <c r="F11" s="27">
        <v>11679</v>
      </c>
      <c r="G11" s="27">
        <v>16059</v>
      </c>
      <c r="H11" s="27">
        <v>16639</v>
      </c>
      <c r="I11" s="27">
        <v>12601</v>
      </c>
      <c r="J11" s="27">
        <v>16109</v>
      </c>
      <c r="K11" s="27">
        <v>12747</v>
      </c>
      <c r="L11" s="27">
        <v>18271</v>
      </c>
      <c r="M11" s="27">
        <v>21731</v>
      </c>
      <c r="N11" s="27">
        <v>24975</v>
      </c>
      <c r="O11" s="27">
        <v>211647</v>
      </c>
    </row>
    <row r="12" spans="1:15" ht="14.4">
      <c r="B12" s="3" t="s">
        <v>18</v>
      </c>
      <c r="C12" s="28">
        <v>15469</v>
      </c>
      <c r="D12" s="28">
        <v>10628.5</v>
      </c>
      <c r="E12" s="28">
        <v>8207</v>
      </c>
      <c r="F12" s="28">
        <v>7030.5</v>
      </c>
      <c r="G12" s="28">
        <v>8429.5</v>
      </c>
      <c r="H12" s="28">
        <v>8305</v>
      </c>
      <c r="I12" s="28">
        <v>6654</v>
      </c>
      <c r="J12" s="28">
        <v>7274</v>
      </c>
      <c r="K12" s="28">
        <v>6299</v>
      </c>
      <c r="L12" s="28">
        <v>7984</v>
      </c>
      <c r="M12" s="28">
        <v>10930</v>
      </c>
      <c r="N12" s="28">
        <v>14784.5</v>
      </c>
      <c r="O12" s="29">
        <v>111995</v>
      </c>
    </row>
    <row r="13" spans="1:15" ht="14.4">
      <c r="B13" s="3" t="s">
        <v>19</v>
      </c>
      <c r="C13" s="28">
        <v>10036</v>
      </c>
      <c r="D13" s="28">
        <v>8218.5</v>
      </c>
      <c r="E13" s="28">
        <v>8277</v>
      </c>
      <c r="F13" s="28">
        <v>4648.5</v>
      </c>
      <c r="G13" s="28">
        <v>7629.5</v>
      </c>
      <c r="H13" s="28">
        <v>8334</v>
      </c>
      <c r="I13" s="28">
        <v>5947</v>
      </c>
      <c r="J13" s="28">
        <v>8835</v>
      </c>
      <c r="K13" s="28">
        <v>6448</v>
      </c>
      <c r="L13" s="28">
        <v>10287</v>
      </c>
      <c r="M13" s="28">
        <v>10801</v>
      </c>
      <c r="N13" s="28">
        <v>10190.5</v>
      </c>
      <c r="O13" s="29">
        <v>99652</v>
      </c>
    </row>
    <row r="14" spans="1:15" ht="14.4">
      <c r="B14" s="26" t="s">
        <v>21</v>
      </c>
      <c r="C14" s="27">
        <v>1284</v>
      </c>
      <c r="D14" s="27">
        <v>1184</v>
      </c>
      <c r="E14" s="27">
        <v>1449</v>
      </c>
      <c r="F14" s="27">
        <v>2004</v>
      </c>
      <c r="G14" s="27">
        <v>2333</v>
      </c>
      <c r="H14" s="27">
        <v>1146</v>
      </c>
      <c r="I14" s="27">
        <v>842</v>
      </c>
      <c r="J14" s="27">
        <v>1399</v>
      </c>
      <c r="K14" s="27">
        <v>1307</v>
      </c>
      <c r="L14" s="27">
        <v>847</v>
      </c>
      <c r="M14" s="27">
        <v>1826</v>
      </c>
      <c r="N14" s="27">
        <v>1429</v>
      </c>
      <c r="O14" s="27">
        <v>17050</v>
      </c>
    </row>
    <row r="15" spans="1:15" ht="14.4">
      <c r="B15" s="3" t="s">
        <v>18</v>
      </c>
      <c r="C15" s="28">
        <v>709</v>
      </c>
      <c r="D15" s="28">
        <v>562</v>
      </c>
      <c r="E15" s="28">
        <v>663</v>
      </c>
      <c r="F15" s="28">
        <v>1086</v>
      </c>
      <c r="G15" s="28">
        <v>1385</v>
      </c>
      <c r="H15" s="28">
        <v>633</v>
      </c>
      <c r="I15" s="28">
        <v>397</v>
      </c>
      <c r="J15" s="28">
        <v>735</v>
      </c>
      <c r="K15" s="28">
        <v>638</v>
      </c>
      <c r="L15" s="28">
        <v>325</v>
      </c>
      <c r="M15" s="28">
        <v>931</v>
      </c>
      <c r="N15" s="28">
        <v>685</v>
      </c>
      <c r="O15" s="29">
        <v>8749</v>
      </c>
    </row>
    <row r="16" spans="1:15" ht="14.4">
      <c r="B16" s="3" t="s">
        <v>19</v>
      </c>
      <c r="C16" s="28">
        <v>575</v>
      </c>
      <c r="D16" s="28">
        <v>622</v>
      </c>
      <c r="E16" s="28">
        <v>786</v>
      </c>
      <c r="F16" s="28">
        <v>918</v>
      </c>
      <c r="G16" s="28">
        <v>948</v>
      </c>
      <c r="H16" s="28">
        <v>513</v>
      </c>
      <c r="I16" s="28">
        <v>445</v>
      </c>
      <c r="J16" s="28">
        <v>664</v>
      </c>
      <c r="K16" s="28">
        <v>669</v>
      </c>
      <c r="L16" s="28">
        <v>522</v>
      </c>
      <c r="M16" s="28">
        <v>895</v>
      </c>
      <c r="N16" s="28">
        <v>744</v>
      </c>
      <c r="O16" s="29">
        <v>8301</v>
      </c>
    </row>
    <row r="17" spans="2:16" ht="14.4">
      <c r="B17" s="26" t="s">
        <v>22</v>
      </c>
      <c r="C17" s="27">
        <v>576</v>
      </c>
      <c r="D17" s="27">
        <v>273</v>
      </c>
      <c r="E17" s="27">
        <v>527</v>
      </c>
      <c r="F17" s="27">
        <v>395</v>
      </c>
      <c r="G17" s="27">
        <v>717</v>
      </c>
      <c r="H17" s="27">
        <v>832</v>
      </c>
      <c r="I17" s="27">
        <v>509</v>
      </c>
      <c r="J17" s="27">
        <v>1116</v>
      </c>
      <c r="K17" s="27">
        <v>365</v>
      </c>
      <c r="L17" s="27">
        <v>725</v>
      </c>
      <c r="M17" s="27">
        <v>262</v>
      </c>
      <c r="N17" s="27">
        <v>317</v>
      </c>
      <c r="O17" s="27">
        <v>6614</v>
      </c>
    </row>
    <row r="18" spans="2:16" ht="14.4">
      <c r="B18" s="3" t="s">
        <v>18</v>
      </c>
      <c r="C18" s="28">
        <v>270</v>
      </c>
      <c r="D18" s="28">
        <v>230</v>
      </c>
      <c r="E18" s="28">
        <v>326</v>
      </c>
      <c r="F18" s="28">
        <v>364</v>
      </c>
      <c r="G18" s="28">
        <v>373</v>
      </c>
      <c r="H18" s="28">
        <v>682</v>
      </c>
      <c r="I18" s="28">
        <v>278</v>
      </c>
      <c r="J18" s="28">
        <v>613</v>
      </c>
      <c r="K18" s="28">
        <v>306</v>
      </c>
      <c r="L18" s="28">
        <v>421</v>
      </c>
      <c r="M18" s="28">
        <v>260</v>
      </c>
      <c r="N18" s="28">
        <v>232</v>
      </c>
      <c r="O18" s="29">
        <v>4355</v>
      </c>
    </row>
    <row r="19" spans="2:16" ht="14.4">
      <c r="B19" s="3" t="s">
        <v>19</v>
      </c>
      <c r="C19" s="28">
        <v>306</v>
      </c>
      <c r="D19" s="28">
        <v>43</v>
      </c>
      <c r="E19" s="28">
        <v>201</v>
      </c>
      <c r="F19" s="28">
        <v>31</v>
      </c>
      <c r="G19" s="28">
        <v>344</v>
      </c>
      <c r="H19" s="28">
        <v>150</v>
      </c>
      <c r="I19" s="28">
        <v>231</v>
      </c>
      <c r="J19" s="28">
        <v>503</v>
      </c>
      <c r="K19" s="28">
        <v>59</v>
      </c>
      <c r="L19" s="28">
        <v>304</v>
      </c>
      <c r="M19" s="28">
        <v>2</v>
      </c>
      <c r="N19" s="28">
        <v>85</v>
      </c>
      <c r="O19" s="29">
        <v>2259</v>
      </c>
    </row>
    <row r="20" spans="2:16" ht="14.4">
      <c r="B20" s="26" t="s">
        <v>23</v>
      </c>
      <c r="C20" s="27">
        <f>SUM(C21:C22)</f>
        <v>149</v>
      </c>
      <c r="D20" s="27">
        <f t="shared" ref="D20:O20" si="1">SUM(D21:D22)</f>
        <v>685</v>
      </c>
      <c r="E20" s="27">
        <f t="shared" si="1"/>
        <v>585</v>
      </c>
      <c r="F20" s="27">
        <f t="shared" si="1"/>
        <v>1226</v>
      </c>
      <c r="G20" s="27">
        <f t="shared" si="1"/>
        <v>629</v>
      </c>
      <c r="H20" s="27">
        <f t="shared" si="1"/>
        <v>977</v>
      </c>
      <c r="I20" s="27">
        <f t="shared" si="1"/>
        <v>1331</v>
      </c>
      <c r="J20" s="27">
        <f t="shared" si="1"/>
        <v>1532</v>
      </c>
      <c r="K20" s="27">
        <f t="shared" si="1"/>
        <v>1689</v>
      </c>
      <c r="L20" s="27">
        <f t="shared" si="1"/>
        <v>1438</v>
      </c>
      <c r="M20" s="27">
        <f t="shared" si="1"/>
        <v>1798</v>
      </c>
      <c r="N20" s="27">
        <f t="shared" si="1"/>
        <v>1513</v>
      </c>
      <c r="O20" s="27">
        <f t="shared" si="1"/>
        <v>13552</v>
      </c>
    </row>
    <row r="21" spans="2:16" ht="14.4">
      <c r="B21" s="3" t="s">
        <v>18</v>
      </c>
      <c r="C21" s="28">
        <v>116</v>
      </c>
      <c r="D21" s="28">
        <v>55</v>
      </c>
      <c r="E21" s="28">
        <v>292</v>
      </c>
      <c r="F21" s="28">
        <v>480</v>
      </c>
      <c r="G21" s="28">
        <v>417</v>
      </c>
      <c r="H21" s="28">
        <v>507</v>
      </c>
      <c r="I21" s="28">
        <v>710</v>
      </c>
      <c r="J21" s="28">
        <v>547</v>
      </c>
      <c r="K21" s="28">
        <v>461</v>
      </c>
      <c r="L21" s="28">
        <v>790</v>
      </c>
      <c r="M21" s="28">
        <v>703</v>
      </c>
      <c r="N21" s="28">
        <v>1042</v>
      </c>
      <c r="O21" s="28">
        <v>6120</v>
      </c>
    </row>
    <row r="22" spans="2:16" ht="15" thickBot="1">
      <c r="B22" s="30" t="s">
        <v>19</v>
      </c>
      <c r="C22" s="31">
        <v>33</v>
      </c>
      <c r="D22" s="31">
        <v>630</v>
      </c>
      <c r="E22" s="31">
        <v>293</v>
      </c>
      <c r="F22" s="31">
        <v>746</v>
      </c>
      <c r="G22" s="31">
        <v>212</v>
      </c>
      <c r="H22" s="31">
        <v>470</v>
      </c>
      <c r="I22" s="31">
        <v>621</v>
      </c>
      <c r="J22" s="31">
        <v>985</v>
      </c>
      <c r="K22" s="31">
        <v>1228</v>
      </c>
      <c r="L22" s="31">
        <v>648</v>
      </c>
      <c r="M22" s="31">
        <v>1095</v>
      </c>
      <c r="N22" s="31">
        <v>471</v>
      </c>
      <c r="O22" s="31">
        <v>7432</v>
      </c>
    </row>
    <row r="23" spans="2:16">
      <c r="B23" s="4" t="s">
        <v>24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2:16">
      <c r="B24" s="5" t="s">
        <v>25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2:16">
      <c r="B25" s="5" t="s">
        <v>26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2:16">
      <c r="B26" s="5" t="s">
        <v>14</v>
      </c>
    </row>
    <row r="28" spans="2:16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968" spans="2:15"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</row>
    <row r="969" spans="2:15" ht="14.4">
      <c r="B969" s="8" t="s">
        <v>27</v>
      </c>
      <c r="C969" s="9" t="s">
        <v>28</v>
      </c>
      <c r="D969" s="10" t="s">
        <v>29</v>
      </c>
      <c r="E969" s="10" t="s">
        <v>30</v>
      </c>
      <c r="F969" s="10" t="s">
        <v>31</v>
      </c>
      <c r="G969" s="10" t="s">
        <v>32</v>
      </c>
      <c r="H969" s="10" t="s">
        <v>33</v>
      </c>
      <c r="I969" s="10" t="s">
        <v>34</v>
      </c>
      <c r="J969" s="10" t="s">
        <v>35</v>
      </c>
      <c r="K969" s="10" t="s">
        <v>36</v>
      </c>
      <c r="L969" s="10" t="s">
        <v>37</v>
      </c>
      <c r="M969" s="10" t="s">
        <v>38</v>
      </c>
      <c r="N969" s="10" t="s">
        <v>39</v>
      </c>
      <c r="O969" s="10" t="s">
        <v>40</v>
      </c>
    </row>
    <row r="970" spans="2:15" ht="14.4">
      <c r="B970" s="11" t="s">
        <v>17</v>
      </c>
      <c r="C970" s="3" t="s">
        <v>18</v>
      </c>
      <c r="D970" s="12">
        <v>59901</v>
      </c>
      <c r="E970" s="12">
        <v>65738</v>
      </c>
      <c r="F970" s="12">
        <v>59429</v>
      </c>
      <c r="G970" s="12">
        <v>51416</v>
      </c>
      <c r="H970" s="12">
        <v>61100</v>
      </c>
      <c r="I970" s="12">
        <v>61135</v>
      </c>
      <c r="J970" s="12">
        <v>60759</v>
      </c>
      <c r="K970" s="12">
        <v>64489</v>
      </c>
      <c r="L970" s="12">
        <v>66384</v>
      </c>
      <c r="M970" s="12">
        <v>66768</v>
      </c>
      <c r="N970" s="12">
        <v>60463</v>
      </c>
      <c r="O970" s="12">
        <v>70379</v>
      </c>
    </row>
    <row r="971" spans="2:15" ht="14.4">
      <c r="B971" s="8"/>
      <c r="C971" s="3" t="s">
        <v>19</v>
      </c>
      <c r="D971" s="12">
        <v>63400</v>
      </c>
      <c r="E971" s="12">
        <v>55803</v>
      </c>
      <c r="F971" s="12">
        <v>59118</v>
      </c>
      <c r="G971" s="12">
        <v>54432</v>
      </c>
      <c r="H971" s="12">
        <v>61205</v>
      </c>
      <c r="I971" s="12">
        <v>70146</v>
      </c>
      <c r="J971" s="12">
        <v>63873</v>
      </c>
      <c r="K971" s="12">
        <v>69549</v>
      </c>
      <c r="L971" s="12">
        <v>65284</v>
      </c>
      <c r="M971" s="12">
        <v>68823</v>
      </c>
      <c r="N971" s="12">
        <v>59093</v>
      </c>
      <c r="O971" s="12">
        <v>72016</v>
      </c>
    </row>
    <row r="972" spans="2:15" ht="14.4">
      <c r="B972" s="11" t="s">
        <v>20</v>
      </c>
      <c r="C972" s="3" t="s">
        <v>18</v>
      </c>
      <c r="D972" s="12">
        <v>9119</v>
      </c>
      <c r="E972" s="12">
        <v>9610</v>
      </c>
      <c r="F972" s="12">
        <v>8284</v>
      </c>
      <c r="G972" s="12">
        <v>6082</v>
      </c>
      <c r="H972" s="12">
        <v>7972</v>
      </c>
      <c r="I972" s="12">
        <v>6951</v>
      </c>
      <c r="J972" s="12">
        <v>6869</v>
      </c>
      <c r="K972" s="12">
        <v>5654</v>
      </c>
      <c r="L972" s="12">
        <v>7041</v>
      </c>
      <c r="M972" s="12">
        <v>9022</v>
      </c>
      <c r="N972" s="12">
        <v>12690</v>
      </c>
      <c r="O972" s="12">
        <v>14603</v>
      </c>
    </row>
    <row r="973" spans="2:15" ht="14.4">
      <c r="B973" s="8"/>
      <c r="C973" s="3" t="s">
        <v>19</v>
      </c>
      <c r="D973" s="12">
        <v>6204</v>
      </c>
      <c r="E973" s="12">
        <v>6695</v>
      </c>
      <c r="F973" s="12">
        <v>6137</v>
      </c>
      <c r="G973" s="12">
        <v>5075</v>
      </c>
      <c r="H973" s="12">
        <v>6876</v>
      </c>
      <c r="I973" s="12">
        <v>6039</v>
      </c>
      <c r="J973" s="12">
        <v>5192</v>
      </c>
      <c r="K973" s="12">
        <v>4183</v>
      </c>
      <c r="L973" s="12">
        <v>6764</v>
      </c>
      <c r="M973" s="12">
        <v>10044</v>
      </c>
      <c r="N973" s="12">
        <v>12454</v>
      </c>
      <c r="O973" s="12">
        <v>8086</v>
      </c>
    </row>
    <row r="974" spans="2:15" ht="14.4">
      <c r="B974" s="11" t="s">
        <v>21</v>
      </c>
      <c r="C974" s="3" t="s">
        <v>18</v>
      </c>
      <c r="D974" s="12">
        <v>523</v>
      </c>
      <c r="E974" s="12">
        <v>509</v>
      </c>
      <c r="F974" s="12">
        <v>665</v>
      </c>
      <c r="G974" s="12">
        <v>718</v>
      </c>
      <c r="H974" s="12">
        <v>712</v>
      </c>
      <c r="I974" s="12">
        <v>253</v>
      </c>
      <c r="J974" s="12">
        <v>947</v>
      </c>
      <c r="K974" s="12">
        <v>562</v>
      </c>
      <c r="L974" s="12">
        <v>1277</v>
      </c>
      <c r="M974" s="12">
        <v>1095</v>
      </c>
      <c r="N974" s="12">
        <v>1214</v>
      </c>
      <c r="O974" s="12">
        <v>708</v>
      </c>
    </row>
    <row r="975" spans="2:15" ht="14.4">
      <c r="B975" s="8"/>
      <c r="C975" s="3" t="s">
        <v>19</v>
      </c>
      <c r="D975" s="12">
        <v>612</v>
      </c>
      <c r="E975" s="12">
        <v>677</v>
      </c>
      <c r="F975" s="12">
        <v>509</v>
      </c>
      <c r="G975" s="12">
        <v>595</v>
      </c>
      <c r="H975" s="12">
        <v>951</v>
      </c>
      <c r="I975" s="12">
        <v>385</v>
      </c>
      <c r="J975" s="12">
        <v>917</v>
      </c>
      <c r="K975" s="12">
        <v>833</v>
      </c>
      <c r="L975" s="12">
        <v>1483</v>
      </c>
      <c r="M975" s="12">
        <v>952</v>
      </c>
      <c r="N975" s="12">
        <v>1022</v>
      </c>
      <c r="O975" s="12">
        <v>667</v>
      </c>
    </row>
    <row r="976" spans="2:15" ht="14.4">
      <c r="B976" s="11" t="s">
        <v>22</v>
      </c>
      <c r="C976" s="3" t="s">
        <v>18</v>
      </c>
      <c r="D976" s="12">
        <v>331</v>
      </c>
      <c r="E976" s="12">
        <v>494</v>
      </c>
      <c r="F976" s="12">
        <v>87</v>
      </c>
      <c r="G976" s="12">
        <v>67</v>
      </c>
      <c r="H976" s="12">
        <v>714</v>
      </c>
      <c r="I976" s="12">
        <v>11</v>
      </c>
      <c r="J976" s="12">
        <v>263</v>
      </c>
      <c r="K976" s="12">
        <v>1124</v>
      </c>
      <c r="L976" s="12"/>
      <c r="M976" s="12">
        <v>914</v>
      </c>
      <c r="N976" s="12">
        <v>295</v>
      </c>
      <c r="O976" s="12">
        <v>279</v>
      </c>
    </row>
    <row r="977" spans="2:15" ht="14.4">
      <c r="B977" s="8"/>
      <c r="C977" s="3" t="s">
        <v>19</v>
      </c>
      <c r="D977" s="12">
        <v>327</v>
      </c>
      <c r="E977" s="12">
        <v>36</v>
      </c>
      <c r="F977" s="12">
        <v>30</v>
      </c>
      <c r="G977" s="12">
        <v>43</v>
      </c>
      <c r="H977" s="12">
        <v>20</v>
      </c>
      <c r="I977" s="12"/>
      <c r="J977" s="12">
        <v>620</v>
      </c>
      <c r="K977" s="12">
        <v>1344</v>
      </c>
      <c r="L977" s="12">
        <v>24</v>
      </c>
      <c r="M977" s="12">
        <v>823</v>
      </c>
      <c r="N977" s="12">
        <v>420</v>
      </c>
      <c r="O977" s="12">
        <v>118</v>
      </c>
    </row>
    <row r="978" spans="2:15" ht="14.4">
      <c r="B978" s="8" t="s">
        <v>23</v>
      </c>
      <c r="C978" s="3" t="s">
        <v>18</v>
      </c>
      <c r="D978" s="12">
        <v>0</v>
      </c>
      <c r="E978" s="12">
        <v>0</v>
      </c>
      <c r="F978" s="12">
        <v>0</v>
      </c>
      <c r="G978" s="12">
        <v>0</v>
      </c>
      <c r="H978" s="12">
        <v>0</v>
      </c>
      <c r="I978" s="12">
        <v>0</v>
      </c>
      <c r="J978" s="12">
        <v>0</v>
      </c>
      <c r="K978" s="12">
        <v>100</v>
      </c>
      <c r="L978" s="12">
        <v>136</v>
      </c>
      <c r="M978" s="12">
        <v>308</v>
      </c>
      <c r="N978" s="12">
        <v>268</v>
      </c>
      <c r="O978" s="12">
        <v>136</v>
      </c>
    </row>
    <row r="979" spans="2:15" ht="14.4">
      <c r="B979" s="8"/>
      <c r="C979" s="3" t="s">
        <v>19</v>
      </c>
      <c r="D979" s="12">
        <v>0</v>
      </c>
      <c r="E979" s="12">
        <v>0</v>
      </c>
      <c r="F979" s="12">
        <v>0</v>
      </c>
      <c r="G979" s="12">
        <v>0</v>
      </c>
      <c r="H979" s="12">
        <v>0</v>
      </c>
      <c r="I979" s="12">
        <v>2</v>
      </c>
      <c r="J979" s="12">
        <v>2</v>
      </c>
      <c r="K979" s="12">
        <v>200</v>
      </c>
      <c r="L979" s="12">
        <v>264</v>
      </c>
      <c r="M979" s="12">
        <v>382</v>
      </c>
      <c r="N979" s="12">
        <v>232</v>
      </c>
      <c r="O979" s="12">
        <v>0</v>
      </c>
    </row>
    <row r="982" spans="2:15" ht="14.4">
      <c r="B982" s="11" t="s">
        <v>17</v>
      </c>
      <c r="C982" s="6" t="s">
        <v>41</v>
      </c>
      <c r="D982" s="6">
        <v>8664</v>
      </c>
      <c r="E982" s="6">
        <v>5114</v>
      </c>
      <c r="F982" s="6">
        <v>7190</v>
      </c>
      <c r="G982" s="6">
        <v>4677</v>
      </c>
      <c r="H982" s="6">
        <v>6816</v>
      </c>
      <c r="I982" s="6">
        <v>6152</v>
      </c>
      <c r="J982" s="6">
        <v>6530</v>
      </c>
      <c r="K982" s="6">
        <v>6174</v>
      </c>
      <c r="L982" s="6">
        <v>5540</v>
      </c>
      <c r="M982" s="6">
        <v>5602</v>
      </c>
      <c r="N982" s="6">
        <v>4466</v>
      </c>
      <c r="O982" s="6">
        <v>6204</v>
      </c>
    </row>
    <row r="983" spans="2:15" ht="14.4">
      <c r="B983" s="11" t="s">
        <v>20</v>
      </c>
      <c r="C983" s="6" t="s">
        <v>41</v>
      </c>
      <c r="D983" s="6">
        <v>776</v>
      </c>
      <c r="E983" s="6">
        <v>434</v>
      </c>
      <c r="F983" s="6">
        <v>260</v>
      </c>
      <c r="G983" s="6">
        <v>380</v>
      </c>
      <c r="H983" s="6">
        <v>198</v>
      </c>
      <c r="I983" s="6">
        <v>98</v>
      </c>
      <c r="J983" s="6">
        <v>118</v>
      </c>
      <c r="K983" s="6">
        <v>194</v>
      </c>
      <c r="L983" s="6">
        <v>126</v>
      </c>
      <c r="M983" s="6">
        <v>764</v>
      </c>
      <c r="N983" s="6">
        <v>118</v>
      </c>
      <c r="O983" s="6">
        <v>422</v>
      </c>
    </row>
    <row r="987" spans="2:15"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</row>
    <row r="988" spans="2:15" ht="14.4">
      <c r="B988" s="8" t="s">
        <v>27</v>
      </c>
      <c r="C988" s="9" t="s">
        <v>28</v>
      </c>
      <c r="D988" s="10" t="s">
        <v>29</v>
      </c>
      <c r="E988" s="10" t="s">
        <v>30</v>
      </c>
      <c r="F988" s="10" t="s">
        <v>31</v>
      </c>
      <c r="G988" s="10" t="s">
        <v>32</v>
      </c>
      <c r="H988" s="10" t="s">
        <v>33</v>
      </c>
      <c r="I988" s="10" t="s">
        <v>34</v>
      </c>
      <c r="J988" s="10" t="s">
        <v>35</v>
      </c>
      <c r="K988" s="10" t="s">
        <v>36</v>
      </c>
      <c r="L988" s="10" t="s">
        <v>37</v>
      </c>
      <c r="M988" s="10" t="s">
        <v>38</v>
      </c>
      <c r="N988" s="10" t="s">
        <v>39</v>
      </c>
      <c r="O988" s="10" t="s">
        <v>40</v>
      </c>
    </row>
    <row r="989" spans="2:15" ht="14.4">
      <c r="B989" s="11" t="s">
        <v>17</v>
      </c>
      <c r="C989" s="3" t="s">
        <v>18</v>
      </c>
      <c r="D989" s="12">
        <f>+(D982/2)+D970</f>
        <v>64233</v>
      </c>
      <c r="E989" s="12">
        <f t="shared" ref="E989:O989" si="2">+(E982/2)+E970</f>
        <v>68295</v>
      </c>
      <c r="F989" s="12">
        <f t="shared" si="2"/>
        <v>63024</v>
      </c>
      <c r="G989" s="12">
        <f t="shared" si="2"/>
        <v>53754.5</v>
      </c>
      <c r="H989" s="12">
        <f t="shared" si="2"/>
        <v>64508</v>
      </c>
      <c r="I989" s="12">
        <f t="shared" si="2"/>
        <v>64211</v>
      </c>
      <c r="J989" s="12">
        <f t="shared" si="2"/>
        <v>64024</v>
      </c>
      <c r="K989" s="12">
        <f t="shared" si="2"/>
        <v>67576</v>
      </c>
      <c r="L989" s="12">
        <f t="shared" si="2"/>
        <v>69154</v>
      </c>
      <c r="M989" s="12">
        <f t="shared" si="2"/>
        <v>69569</v>
      </c>
      <c r="N989" s="12">
        <f t="shared" si="2"/>
        <v>62696</v>
      </c>
      <c r="O989" s="12">
        <f t="shared" si="2"/>
        <v>73481</v>
      </c>
    </row>
    <row r="990" spans="2:15" ht="14.4">
      <c r="B990" s="8"/>
      <c r="C990" s="3" t="s">
        <v>19</v>
      </c>
      <c r="D990" s="12">
        <f>+(D982/2)+D971</f>
        <v>67732</v>
      </c>
      <c r="E990" s="12">
        <f t="shared" ref="E990:O990" si="3">+(E982/2)+E971</f>
        <v>58360</v>
      </c>
      <c r="F990" s="12">
        <f t="shared" si="3"/>
        <v>62713</v>
      </c>
      <c r="G990" s="12">
        <f t="shared" si="3"/>
        <v>56770.5</v>
      </c>
      <c r="H990" s="12">
        <f t="shared" si="3"/>
        <v>64613</v>
      </c>
      <c r="I990" s="12">
        <f t="shared" si="3"/>
        <v>73222</v>
      </c>
      <c r="J990" s="12">
        <f t="shared" si="3"/>
        <v>67138</v>
      </c>
      <c r="K990" s="12">
        <f t="shared" si="3"/>
        <v>72636</v>
      </c>
      <c r="L990" s="12">
        <f t="shared" si="3"/>
        <v>68054</v>
      </c>
      <c r="M990" s="12">
        <f t="shared" si="3"/>
        <v>71624</v>
      </c>
      <c r="N990" s="12">
        <f t="shared" si="3"/>
        <v>61326</v>
      </c>
      <c r="O990" s="12">
        <f t="shared" si="3"/>
        <v>75118</v>
      </c>
    </row>
    <row r="991" spans="2:15" ht="14.4">
      <c r="B991" s="11" t="s">
        <v>20</v>
      </c>
      <c r="C991" s="3" t="s">
        <v>18</v>
      </c>
      <c r="D991" s="12">
        <f>+D972+(D983/2)</f>
        <v>9507</v>
      </c>
      <c r="E991" s="12">
        <f t="shared" ref="E991:O991" si="4">+E972+(E983/2)</f>
        <v>9827</v>
      </c>
      <c r="F991" s="12">
        <f t="shared" si="4"/>
        <v>8414</v>
      </c>
      <c r="G991" s="12">
        <f t="shared" si="4"/>
        <v>6272</v>
      </c>
      <c r="H991" s="12">
        <f t="shared" si="4"/>
        <v>8071</v>
      </c>
      <c r="I991" s="12">
        <f t="shared" si="4"/>
        <v>7000</v>
      </c>
      <c r="J991" s="12">
        <f t="shared" si="4"/>
        <v>6928</v>
      </c>
      <c r="K991" s="12">
        <f t="shared" si="4"/>
        <v>5751</v>
      </c>
      <c r="L991" s="12">
        <f t="shared" si="4"/>
        <v>7104</v>
      </c>
      <c r="M991" s="12">
        <f t="shared" si="4"/>
        <v>9404</v>
      </c>
      <c r="N991" s="12">
        <f t="shared" si="4"/>
        <v>12749</v>
      </c>
      <c r="O991" s="12">
        <f t="shared" si="4"/>
        <v>14814</v>
      </c>
    </row>
    <row r="992" spans="2:15" ht="14.4">
      <c r="B992" s="8"/>
      <c r="C992" s="3" t="s">
        <v>19</v>
      </c>
      <c r="D992" s="12">
        <f>+D973+(D983/2)</f>
        <v>6592</v>
      </c>
      <c r="E992" s="12">
        <f t="shared" ref="E992:O992" si="5">+E973+(E983/2)</f>
        <v>6912</v>
      </c>
      <c r="F992" s="12">
        <f t="shared" si="5"/>
        <v>6267</v>
      </c>
      <c r="G992" s="12">
        <f t="shared" si="5"/>
        <v>5265</v>
      </c>
      <c r="H992" s="12">
        <f t="shared" si="5"/>
        <v>6975</v>
      </c>
      <c r="I992" s="12">
        <f t="shared" si="5"/>
        <v>6088</v>
      </c>
      <c r="J992" s="12">
        <f t="shared" si="5"/>
        <v>5251</v>
      </c>
      <c r="K992" s="12">
        <f t="shared" si="5"/>
        <v>4280</v>
      </c>
      <c r="L992" s="12">
        <f t="shared" si="5"/>
        <v>6827</v>
      </c>
      <c r="M992" s="12">
        <f t="shared" si="5"/>
        <v>10426</v>
      </c>
      <c r="N992" s="12">
        <f t="shared" si="5"/>
        <v>12513</v>
      </c>
      <c r="O992" s="12">
        <f t="shared" si="5"/>
        <v>8297</v>
      </c>
    </row>
    <row r="993" spans="2:15" ht="14.4">
      <c r="B993" s="11" t="s">
        <v>21</v>
      </c>
      <c r="C993" s="3" t="s">
        <v>18</v>
      </c>
      <c r="D993" s="12">
        <v>523</v>
      </c>
      <c r="E993" s="12">
        <v>509</v>
      </c>
      <c r="F993" s="12">
        <v>665</v>
      </c>
      <c r="G993" s="12">
        <v>718</v>
      </c>
      <c r="H993" s="12">
        <v>712</v>
      </c>
      <c r="I993" s="12">
        <v>253</v>
      </c>
      <c r="J993" s="12">
        <v>947</v>
      </c>
      <c r="K993" s="12">
        <v>562</v>
      </c>
      <c r="L993" s="12">
        <v>1277</v>
      </c>
      <c r="M993" s="12">
        <v>1095</v>
      </c>
      <c r="N993" s="12">
        <v>1214</v>
      </c>
      <c r="O993" s="12">
        <v>708</v>
      </c>
    </row>
    <row r="994" spans="2:15" ht="14.4">
      <c r="B994" s="8"/>
      <c r="C994" s="3" t="s">
        <v>19</v>
      </c>
      <c r="D994" s="12">
        <v>612</v>
      </c>
      <c r="E994" s="12">
        <v>677</v>
      </c>
      <c r="F994" s="12">
        <v>509</v>
      </c>
      <c r="G994" s="12">
        <v>595</v>
      </c>
      <c r="H994" s="12">
        <v>951</v>
      </c>
      <c r="I994" s="12">
        <v>385</v>
      </c>
      <c r="J994" s="12">
        <v>917</v>
      </c>
      <c r="K994" s="12">
        <v>833</v>
      </c>
      <c r="L994" s="12">
        <v>1483</v>
      </c>
      <c r="M994" s="12">
        <v>952</v>
      </c>
      <c r="N994" s="12">
        <v>1022</v>
      </c>
      <c r="O994" s="12">
        <v>667</v>
      </c>
    </row>
    <row r="995" spans="2:15" ht="14.4">
      <c r="B995" s="11" t="s">
        <v>22</v>
      </c>
      <c r="C995" s="3" t="s">
        <v>18</v>
      </c>
      <c r="D995" s="12">
        <v>331</v>
      </c>
      <c r="E995" s="12">
        <v>494</v>
      </c>
      <c r="F995" s="12">
        <v>87</v>
      </c>
      <c r="G995" s="12">
        <v>67</v>
      </c>
      <c r="H995" s="12">
        <v>714</v>
      </c>
      <c r="I995" s="12">
        <v>11</v>
      </c>
      <c r="J995" s="12">
        <v>263</v>
      </c>
      <c r="K995" s="12">
        <v>1124</v>
      </c>
      <c r="L995" s="12"/>
      <c r="M995" s="12">
        <v>914</v>
      </c>
      <c r="N995" s="12">
        <v>295</v>
      </c>
      <c r="O995" s="12">
        <v>279</v>
      </c>
    </row>
    <row r="996" spans="2:15" ht="14.4">
      <c r="B996" s="8"/>
      <c r="C996" s="3" t="s">
        <v>19</v>
      </c>
      <c r="D996" s="12">
        <v>327</v>
      </c>
      <c r="E996" s="12">
        <v>36</v>
      </c>
      <c r="F996" s="12">
        <v>30</v>
      </c>
      <c r="G996" s="12">
        <v>43</v>
      </c>
      <c r="H996" s="12">
        <v>20</v>
      </c>
      <c r="I996" s="12"/>
      <c r="J996" s="12">
        <v>620</v>
      </c>
      <c r="K996" s="12">
        <v>1344</v>
      </c>
      <c r="L996" s="12">
        <v>24</v>
      </c>
      <c r="M996" s="12">
        <v>823</v>
      </c>
      <c r="N996" s="12">
        <v>420</v>
      </c>
      <c r="O996" s="12">
        <v>118</v>
      </c>
    </row>
    <row r="997" spans="2:15" ht="14.4">
      <c r="B997" s="8" t="s">
        <v>23</v>
      </c>
      <c r="C997" s="3" t="s">
        <v>18</v>
      </c>
      <c r="D997" s="12">
        <v>0</v>
      </c>
      <c r="E997" s="12">
        <v>0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100</v>
      </c>
      <c r="L997" s="12">
        <v>136</v>
      </c>
      <c r="M997" s="12">
        <v>308</v>
      </c>
      <c r="N997" s="12">
        <v>268</v>
      </c>
      <c r="O997" s="12">
        <v>136</v>
      </c>
    </row>
    <row r="998" spans="2:15" ht="14.4">
      <c r="B998" s="8"/>
      <c r="C998" s="3" t="s">
        <v>19</v>
      </c>
      <c r="D998" s="12">
        <v>0</v>
      </c>
      <c r="E998" s="12">
        <v>0</v>
      </c>
      <c r="F998" s="12">
        <v>0</v>
      </c>
      <c r="G998" s="12">
        <v>0</v>
      </c>
      <c r="H998" s="12">
        <v>0</v>
      </c>
      <c r="I998" s="12">
        <v>2</v>
      </c>
      <c r="J998" s="12">
        <v>2</v>
      </c>
      <c r="K998" s="12">
        <v>200</v>
      </c>
      <c r="L998" s="12">
        <v>264</v>
      </c>
      <c r="M998" s="12">
        <v>382</v>
      </c>
      <c r="N998" s="12">
        <v>232</v>
      </c>
      <c r="O998" s="12">
        <v>0</v>
      </c>
    </row>
  </sheetData>
  <mergeCells count="4">
    <mergeCell ref="B5:B6"/>
    <mergeCell ref="C5:O5"/>
    <mergeCell ref="B2:O2"/>
    <mergeCell ref="B3:O3"/>
  </mergeCells>
  <pageMargins left="0.27559055118110237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2014</vt:lpstr>
      <vt:lpstr>2015</vt:lpstr>
      <vt:lpstr>2016</vt:lpstr>
      <vt:lpstr>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Limaco Ninahuanca, Wilman Josue</cp:lastModifiedBy>
  <dcterms:created xsi:type="dcterms:W3CDTF">2013-05-30T22:36:37Z</dcterms:created>
  <dcterms:modified xsi:type="dcterms:W3CDTF">2018-06-18T16:52:30Z</dcterms:modified>
</cp:coreProperties>
</file>