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3BA4D147-3A94-48E3-9E7A-6BF0F7049967}" xr6:coauthVersionLast="43" xr6:coauthVersionMax="43" xr10:uidLastSave="{00000000-0000-0000-0000-000000000000}"/>
  <bookViews>
    <workbookView xWindow="13752" yWindow="0" windowWidth="17004" windowHeight="16680" xr2:uid="{00000000-000D-0000-FFFF-FFFF00000000}"/>
  </bookViews>
  <sheets>
    <sheet name="ASIEN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8" i="1" l="1"/>
  <c r="J13" i="1"/>
  <c r="J8" i="1"/>
  <c r="J7" i="1"/>
  <c r="J6" i="1" s="1"/>
  <c r="K8" i="1" l="1"/>
  <c r="K13" i="1"/>
  <c r="K18" i="1"/>
  <c r="K7" i="1" l="1"/>
  <c r="K6" i="1" s="1"/>
  <c r="C12" i="1"/>
  <c r="D12" i="1"/>
  <c r="E12" i="1"/>
  <c r="F12" i="1"/>
  <c r="G12" i="1"/>
  <c r="H12" i="1"/>
  <c r="I12" i="1"/>
  <c r="I8" i="1"/>
  <c r="I13" i="1"/>
  <c r="I18" i="1"/>
  <c r="I7" i="1" l="1"/>
  <c r="I6" i="1" s="1"/>
  <c r="H8" i="1"/>
  <c r="H13" i="1"/>
  <c r="H18" i="1"/>
  <c r="H7" i="1" l="1"/>
  <c r="H6" i="1"/>
  <c r="G8" i="1" l="1"/>
  <c r="F8" i="1"/>
  <c r="E8" i="1"/>
  <c r="D8" i="1"/>
  <c r="C8" i="1"/>
  <c r="G18" i="1"/>
  <c r="G13" i="1"/>
  <c r="F18" i="1"/>
  <c r="E18" i="1"/>
  <c r="D18" i="1"/>
  <c r="C18" i="1"/>
  <c r="F13" i="1"/>
  <c r="F7" i="1" s="1"/>
  <c r="F6" i="1" s="1"/>
  <c r="E13" i="1"/>
  <c r="D13" i="1"/>
  <c r="C13" i="1"/>
  <c r="C7" i="1" s="1"/>
  <c r="C6" i="1" s="1"/>
  <c r="D7" i="1"/>
  <c r="D6" i="1" s="1"/>
  <c r="E6" i="1"/>
  <c r="G7" i="1" l="1"/>
  <c r="G6" i="1" s="1"/>
</calcChain>
</file>

<file path=xl/sharedStrings.xml><?xml version="1.0" encoding="utf-8"?>
<sst xmlns="http://schemas.openxmlformats.org/spreadsheetml/2006/main" count="25" uniqueCount="23">
  <si>
    <t>Elaboración: MTC - OGPP - Oficina de Estadística</t>
  </si>
  <si>
    <t>1/ Considera  los siguientes servicios:  Aviación General: Cívico, Instrucción, Científico.</t>
  </si>
  <si>
    <t xml:space="preserve"> No regular</t>
  </si>
  <si>
    <t xml:space="preserve"> Regular </t>
  </si>
  <si>
    <t>Internacional</t>
  </si>
  <si>
    <t>Otros 1/</t>
  </si>
  <si>
    <t>Trabajo Aéreo</t>
  </si>
  <si>
    <t xml:space="preserve">Serv.Privado </t>
  </si>
  <si>
    <t>Fumigación agrícola</t>
  </si>
  <si>
    <t>Especial</t>
  </si>
  <si>
    <t>Turístico</t>
  </si>
  <si>
    <t>Regular  y  no regular</t>
  </si>
  <si>
    <t>No regular</t>
  </si>
  <si>
    <t xml:space="preserve">Regular </t>
  </si>
  <si>
    <t>Aerocomercial</t>
  </si>
  <si>
    <t>Nacional</t>
  </si>
  <si>
    <t>ÁMBITO DE OPERACIÓN Y TIPO DE SERVICIO</t>
  </si>
  <si>
    <t>TOTAL</t>
  </si>
  <si>
    <t>(Número de asientos)</t>
  </si>
  <si>
    <t>Fuente: MTC - Dirección General de Aeronáutica Civil</t>
  </si>
  <si>
    <t xml:space="preserve"> Regular y No regular</t>
  </si>
  <si>
    <t>-</t>
  </si>
  <si>
    <t>OFERTA DEL PARQUE AÉREO NACIONAL EN EL TRANSPORTE DE PASAJEROS, SEGÚN ÁMBITO DE OPERACIÓN Y TIPO DE SERVICIO: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</si>
</sst>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u/>
      <sz val="11"/>
      <color theme="10"/>
      <name val="Calibri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2" borderId="0" xfId="4" applyFont="1" applyFill="1" applyAlignment="1" applyProtection="1"/>
    <xf numFmtId="0" fontId="4" fillId="2" borderId="0" xfId="0" applyFont="1" applyFill="1"/>
    <xf numFmtId="0" fontId="5" fillId="2" borderId="0" xfId="0" applyFont="1" applyFill="1" applyAlignment="1"/>
    <xf numFmtId="0" fontId="6" fillId="2" borderId="1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vertical="center" wrapText="1"/>
    </xf>
    <xf numFmtId="0" fontId="6" fillId="2" borderId="2" xfId="1" applyFont="1" applyFill="1" applyBorder="1" applyAlignment="1" applyProtection="1">
      <alignment horizontal="left" vertical="center"/>
    </xf>
    <xf numFmtId="3" fontId="6" fillId="2" borderId="2" xfId="2" applyNumberFormat="1" applyFont="1" applyFill="1" applyBorder="1" applyAlignment="1" applyProtection="1">
      <alignment horizontal="right" vertical="center" wrapText="1"/>
    </xf>
    <xf numFmtId="0" fontId="6" fillId="2" borderId="0" xfId="1" applyFont="1" applyFill="1" applyBorder="1" applyAlignment="1" applyProtection="1">
      <alignment horizontal="left" vertical="center"/>
    </xf>
    <xf numFmtId="3" fontId="6" fillId="2" borderId="0" xfId="1" applyNumberFormat="1" applyFont="1" applyFill="1" applyBorder="1" applyAlignment="1">
      <alignment horizontal="right" vertical="center" wrapText="1"/>
    </xf>
    <xf numFmtId="0" fontId="6" fillId="2" borderId="0" xfId="1" applyFont="1" applyFill="1" applyBorder="1" applyAlignment="1" applyProtection="1">
      <alignment horizontal="left" vertical="center" indent="1"/>
    </xf>
    <xf numFmtId="3" fontId="6" fillId="2" borderId="0" xfId="2" applyNumberFormat="1" applyFont="1" applyFill="1" applyBorder="1" applyAlignment="1" applyProtection="1">
      <alignment horizontal="right" wrapText="1"/>
    </xf>
    <xf numFmtId="0" fontId="7" fillId="2" borderId="0" xfId="1" applyFont="1" applyFill="1" applyBorder="1" applyAlignment="1" applyProtection="1">
      <alignment horizontal="left" vertical="center" indent="2"/>
    </xf>
    <xf numFmtId="3" fontId="7" fillId="2" borderId="0" xfId="2" applyNumberFormat="1" applyFont="1" applyFill="1" applyBorder="1" applyAlignment="1" applyProtection="1">
      <alignment horizontal="right" wrapText="1"/>
    </xf>
    <xf numFmtId="3" fontId="7" fillId="2" borderId="0" xfId="1" applyNumberFormat="1" applyFont="1" applyFill="1" applyBorder="1" applyAlignment="1">
      <alignment horizontal="right" vertical="center" wrapText="1"/>
    </xf>
    <xf numFmtId="0" fontId="7" fillId="2" borderId="0" xfId="1" applyFont="1" applyFill="1" applyBorder="1" applyAlignment="1" applyProtection="1">
      <alignment horizontal="left" vertical="center" inden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4" xfId="1" applyFont="1" applyFill="1" applyBorder="1" applyAlignment="1" applyProtection="1">
      <alignment horizontal="left" vertical="center"/>
    </xf>
    <xf numFmtId="3" fontId="6" fillId="2" borderId="4" xfId="1" applyNumberFormat="1" applyFont="1" applyFill="1" applyBorder="1" applyAlignment="1">
      <alignment horizontal="right" vertical="center" wrapText="1"/>
    </xf>
    <xf numFmtId="0" fontId="7" fillId="2" borderId="3" xfId="1" applyFont="1" applyFill="1" applyBorder="1" applyAlignment="1" applyProtection="1">
      <alignment horizontal="left" vertical="center" indent="1"/>
    </xf>
    <xf numFmtId="3" fontId="7" fillId="2" borderId="3" xfId="1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3" xfId="3" applyFont="1" applyFill="1" applyBorder="1" applyAlignment="1" applyProtection="1">
      <alignment horizontal="center" vertical="center"/>
    </xf>
  </cellXfs>
  <cellStyles count="5">
    <cellStyle name="Hipervínculo" xfId="4" builtinId="8"/>
    <cellStyle name="Normal" xfId="0" builtinId="0"/>
    <cellStyle name="Normal_IEC17004" xfId="2" xr:uid="{00000000-0005-0000-0000-000002000000}"/>
    <cellStyle name="Normal_IEC17016" xfId="3" xr:uid="{00000000-0005-0000-0000-000003000000}"/>
    <cellStyle name="Normal_IEC17018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E" sz="1400"/>
              <a:t>Evolución de la Oferta</a:t>
            </a:r>
            <a:r>
              <a:rPr lang="es-PE" sz="1400" baseline="0"/>
              <a:t> </a:t>
            </a:r>
            <a:r>
              <a:rPr lang="es-PE" sz="1400"/>
              <a:t>del Parque Aéreo Nacional en el Transporte</a:t>
            </a:r>
            <a:r>
              <a:rPr lang="es-PE" sz="1400" baseline="0"/>
              <a:t> de Pasajeros</a:t>
            </a:r>
            <a:r>
              <a:rPr lang="es-PE" sz="1400"/>
              <a:t>, según ámbito de operación: 2010-2018</a:t>
            </a:r>
          </a:p>
          <a:p>
            <a:pPr>
              <a:defRPr/>
            </a:pPr>
            <a:r>
              <a:rPr lang="es-PE" sz="1000" b="0"/>
              <a:t>(Número de asientos)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622064511672882"/>
          <c:y val="0.24561861585483633"/>
          <c:w val="0.87977759359027485"/>
          <c:h val="0.53616070718432918"/>
        </c:manualLayout>
      </c:layout>
      <c:lineChart>
        <c:grouping val="standard"/>
        <c:varyColors val="0"/>
        <c:ser>
          <c:idx val="0"/>
          <c:order val="0"/>
          <c:tx>
            <c:strRef>
              <c:f>ASIENTOS!$B$7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ASIENTOS!$C$5:$K$5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ASIENTOS!$C$7:$K$7</c:f>
              <c:numCache>
                <c:formatCode>#,##0</c:formatCode>
                <c:ptCount val="9"/>
                <c:pt idx="0">
                  <c:v>1853</c:v>
                </c:pt>
                <c:pt idx="1">
                  <c:v>2420</c:v>
                </c:pt>
                <c:pt idx="2">
                  <c:v>2523</c:v>
                </c:pt>
                <c:pt idx="3">
                  <c:v>2963</c:v>
                </c:pt>
                <c:pt idx="4">
                  <c:v>3228</c:v>
                </c:pt>
                <c:pt idx="5">
                  <c:v>2894</c:v>
                </c:pt>
                <c:pt idx="6">
                  <c:v>2504</c:v>
                </c:pt>
                <c:pt idx="7">
                  <c:v>2751</c:v>
                </c:pt>
                <c:pt idx="8">
                  <c:v>2487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F1-4A5F-91BA-383F6EF9C74F}"/>
            </c:ext>
          </c:extLst>
        </c:ser>
        <c:ser>
          <c:idx val="1"/>
          <c:order val="1"/>
          <c:tx>
            <c:strRef>
              <c:f>ASIENTOS!$B$18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ASIENTOS!$C$5:$K$5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ASIENTOS!$C$18:$K$18</c:f>
              <c:numCache>
                <c:formatCode>#,##0</c:formatCode>
                <c:ptCount val="9"/>
                <c:pt idx="0">
                  <c:v>12297</c:v>
                </c:pt>
                <c:pt idx="1">
                  <c:v>13918</c:v>
                </c:pt>
                <c:pt idx="2">
                  <c:v>17723</c:v>
                </c:pt>
                <c:pt idx="3">
                  <c:v>20460</c:v>
                </c:pt>
                <c:pt idx="4">
                  <c:v>21995</c:v>
                </c:pt>
                <c:pt idx="5">
                  <c:v>22465</c:v>
                </c:pt>
                <c:pt idx="6">
                  <c:v>27501</c:v>
                </c:pt>
                <c:pt idx="7">
                  <c:v>26326</c:v>
                </c:pt>
                <c:pt idx="8">
                  <c:v>26992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1-4A5F-91BA-383F6EF9C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480624"/>
        <c:axId val="228482584"/>
      </c:lineChart>
      <c:catAx>
        <c:axId val="22848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8482584"/>
        <c:crosses val="autoZero"/>
        <c:auto val="1"/>
        <c:lblAlgn val="ctr"/>
        <c:lblOffset val="100"/>
        <c:noMultiLvlLbl val="0"/>
      </c:catAx>
      <c:valAx>
        <c:axId val="228482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2284806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51981989915734217"/>
          <c:y val="0.88782561270750249"/>
          <c:w val="0.46489777593590276"/>
          <c:h val="5.0908178310380491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619125</xdr:colOff>
      <xdr:row>1</xdr:row>
      <xdr:rowOff>209550</xdr:rowOff>
    </xdr:from>
    <xdr:to>
      <xdr:col>19</xdr:col>
      <xdr:colOff>161925</xdr:colOff>
      <xdr:row>22</xdr:row>
      <xdr:rowOff>66675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0.00277</cdr:x>
      <cdr:y>0.9026</cdr:y>
    </cdr:from>
    <cdr:to>
      <cdr:x>0.58388</cdr:x>
      <cdr:y>0.99602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16041" y="3971925"/>
          <a:ext cx="3365333" cy="4111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Aeronáutica Civil</a:t>
          </a:r>
        </a:p>
        <a:p xmlns:a="http://schemas.openxmlformats.org/drawingml/2006/main"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showRowColHeaders="0" tabSelected="1" zoomScale="80" zoomScaleNormal="80" workbookViewId="0">
      <selection activeCell="J37" sqref="J37"/>
    </sheetView>
  </sheetViews>
  <sheetFormatPr baseColWidth="10" defaultColWidth="11.44140625" defaultRowHeight="15" x14ac:dyDescent="0.35"/>
  <cols>
    <col min="1" max="1" width="2.6640625" style="2" customWidth="1"/>
    <col min="2" max="2" width="27.6640625" style="2" customWidth="1"/>
    <col min="3" max="11" width="7.77734375" style="2" customWidth="1"/>
    <col min="12" max="16384" width="11.44140625" style="2"/>
  </cols>
  <sheetData>
    <row r="1" spans="1:11" ht="15" customHeight="1" x14ac:dyDescent="0.35">
      <c r="A1" s="1"/>
    </row>
    <row r="2" spans="1:11" ht="39" customHeight="1" x14ac:dyDescent="0.35">
      <c r="B2" s="23" t="s">
        <v>22</v>
      </c>
      <c r="C2" s="23"/>
      <c r="D2" s="23"/>
      <c r="E2" s="23"/>
      <c r="F2" s="23"/>
      <c r="G2" s="23"/>
      <c r="H2" s="23"/>
      <c r="I2" s="23"/>
      <c r="J2" s="23"/>
      <c r="K2" s="23"/>
    </row>
    <row r="3" spans="1:11" ht="15" customHeight="1" x14ac:dyDescent="0.35">
      <c r="B3" s="3"/>
      <c r="C3" s="3"/>
      <c r="D3" s="3"/>
      <c r="E3" s="3"/>
    </row>
    <row r="4" spans="1:11" ht="15" customHeight="1" thickBot="1" x14ac:dyDescent="0.4">
      <c r="B4" s="24" t="s">
        <v>18</v>
      </c>
      <c r="C4" s="24"/>
      <c r="D4" s="24"/>
      <c r="E4" s="24"/>
      <c r="F4" s="24"/>
      <c r="G4" s="24"/>
      <c r="H4" s="24"/>
      <c r="I4" s="24"/>
      <c r="J4" s="24"/>
      <c r="K4" s="24"/>
    </row>
    <row r="5" spans="1:11" ht="30.75" customHeight="1" thickBot="1" x14ac:dyDescent="0.4">
      <c r="B5" s="4" t="s">
        <v>16</v>
      </c>
      <c r="C5" s="5">
        <v>2010</v>
      </c>
      <c r="D5" s="5">
        <v>2011</v>
      </c>
      <c r="E5" s="5">
        <v>2012</v>
      </c>
      <c r="F5" s="5">
        <v>2013</v>
      </c>
      <c r="G5" s="5">
        <v>2014</v>
      </c>
      <c r="H5" s="5">
        <v>2015</v>
      </c>
      <c r="I5" s="5">
        <v>2016</v>
      </c>
      <c r="J5" s="5">
        <v>2017</v>
      </c>
      <c r="K5" s="5">
        <v>2018</v>
      </c>
    </row>
    <row r="6" spans="1:11" ht="18" customHeight="1" x14ac:dyDescent="0.35">
      <c r="B6" s="6" t="s">
        <v>17</v>
      </c>
      <c r="C6" s="7">
        <f t="shared" ref="C6:E6" si="0">+SUM(C7,C18)</f>
        <v>14150</v>
      </c>
      <c r="D6" s="7">
        <f t="shared" si="0"/>
        <v>16338</v>
      </c>
      <c r="E6" s="7">
        <f t="shared" si="0"/>
        <v>20246</v>
      </c>
      <c r="F6" s="7">
        <f>+SUM(F7,F18)</f>
        <v>23423</v>
      </c>
      <c r="G6" s="7">
        <f>+SUM(G7,G18)</f>
        <v>25223</v>
      </c>
      <c r="H6" s="7">
        <f>+SUM(H7,H18)</f>
        <v>25359</v>
      </c>
      <c r="I6" s="7">
        <f>+SUM(I7,I18)</f>
        <v>30005</v>
      </c>
      <c r="J6" s="7">
        <f>+SUM(J7,J18)</f>
        <v>29077</v>
      </c>
      <c r="K6" s="7">
        <f>+SUM(K7,K18)</f>
        <v>29479</v>
      </c>
    </row>
    <row r="7" spans="1:11" ht="15" customHeight="1" x14ac:dyDescent="0.35">
      <c r="B7" s="19" t="s">
        <v>15</v>
      </c>
      <c r="C7" s="20">
        <f t="shared" ref="C7:D7" si="1">SUM(C8,C12,C13)</f>
        <v>1853</v>
      </c>
      <c r="D7" s="20">
        <f t="shared" si="1"/>
        <v>2420</v>
      </c>
      <c r="E7" s="20">
        <v>2523</v>
      </c>
      <c r="F7" s="20">
        <f>F8+F12+F13</f>
        <v>2963</v>
      </c>
      <c r="G7" s="20">
        <f t="shared" ref="G7:H7" si="2">G8+G12+G13</f>
        <v>3228</v>
      </c>
      <c r="H7" s="20">
        <f t="shared" si="2"/>
        <v>2894</v>
      </c>
      <c r="I7" s="20">
        <f t="shared" ref="I7:K7" si="3">I8+I12+I13</f>
        <v>2504</v>
      </c>
      <c r="J7" s="20">
        <f t="shared" ref="J7" si="4">J8+J12+J13</f>
        <v>2751</v>
      </c>
      <c r="K7" s="20">
        <f t="shared" si="3"/>
        <v>2487</v>
      </c>
    </row>
    <row r="8" spans="1:11" ht="15" customHeight="1" x14ac:dyDescent="0.35">
      <c r="B8" s="10" t="s">
        <v>14</v>
      </c>
      <c r="C8" s="11">
        <f t="shared" ref="C8:I8" si="5">SUM(C9:C11)</f>
        <v>868</v>
      </c>
      <c r="D8" s="11">
        <f t="shared" si="5"/>
        <v>1515</v>
      </c>
      <c r="E8" s="11">
        <f t="shared" si="5"/>
        <v>1513</v>
      </c>
      <c r="F8" s="11">
        <f t="shared" si="5"/>
        <v>1848</v>
      </c>
      <c r="G8" s="11">
        <f t="shared" si="5"/>
        <v>1945</v>
      </c>
      <c r="H8" s="11">
        <f t="shared" si="5"/>
        <v>1685</v>
      </c>
      <c r="I8" s="11">
        <f t="shared" si="5"/>
        <v>1442</v>
      </c>
      <c r="J8" s="11">
        <f t="shared" ref="J8:K8" si="6">SUM(J9:J11)</f>
        <v>1902</v>
      </c>
      <c r="K8" s="11">
        <f t="shared" si="6"/>
        <v>1640</v>
      </c>
    </row>
    <row r="9" spans="1:11" ht="15" customHeight="1" x14ac:dyDescent="0.35">
      <c r="B9" s="12" t="s">
        <v>13</v>
      </c>
      <c r="C9" s="13">
        <v>6</v>
      </c>
      <c r="D9" s="13">
        <v>57</v>
      </c>
      <c r="E9" s="13">
        <v>134</v>
      </c>
      <c r="F9" s="13">
        <v>120</v>
      </c>
      <c r="G9" s="13">
        <v>147</v>
      </c>
      <c r="H9" s="13">
        <v>267</v>
      </c>
      <c r="I9" s="13">
        <v>267</v>
      </c>
      <c r="J9" s="13">
        <v>1091</v>
      </c>
      <c r="K9" s="13">
        <v>824</v>
      </c>
    </row>
    <row r="10" spans="1:11" ht="15" customHeight="1" x14ac:dyDescent="0.35">
      <c r="B10" s="12" t="s">
        <v>12</v>
      </c>
      <c r="C10" s="14">
        <v>626</v>
      </c>
      <c r="D10" s="14">
        <v>681</v>
      </c>
      <c r="E10" s="14">
        <v>694</v>
      </c>
      <c r="F10" s="14">
        <v>646</v>
      </c>
      <c r="G10" s="14">
        <v>566</v>
      </c>
      <c r="H10" s="14">
        <v>454</v>
      </c>
      <c r="I10" s="14">
        <v>482</v>
      </c>
      <c r="J10" s="14">
        <v>384</v>
      </c>
      <c r="K10" s="14">
        <v>567</v>
      </c>
    </row>
    <row r="11" spans="1:11" ht="15" customHeight="1" x14ac:dyDescent="0.35">
      <c r="B11" s="12" t="s">
        <v>11</v>
      </c>
      <c r="C11" s="14">
        <v>236</v>
      </c>
      <c r="D11" s="14">
        <v>777</v>
      </c>
      <c r="E11" s="14">
        <v>685</v>
      </c>
      <c r="F11" s="14">
        <v>1082</v>
      </c>
      <c r="G11" s="14">
        <v>1232</v>
      </c>
      <c r="H11" s="14">
        <v>964</v>
      </c>
      <c r="I11" s="14">
        <v>693</v>
      </c>
      <c r="J11" s="14">
        <v>427</v>
      </c>
      <c r="K11" s="14">
        <v>249</v>
      </c>
    </row>
    <row r="12" spans="1:11" ht="15" customHeight="1" x14ac:dyDescent="0.35">
      <c r="B12" s="10" t="s">
        <v>10</v>
      </c>
      <c r="C12" s="9">
        <f>143</f>
        <v>143</v>
      </c>
      <c r="D12" s="9">
        <f>83</f>
        <v>83</v>
      </c>
      <c r="E12" s="9">
        <f>113</f>
        <v>113</v>
      </c>
      <c r="F12" s="9">
        <f>187</f>
        <v>187</v>
      </c>
      <c r="G12" s="9">
        <f>200</f>
        <v>200</v>
      </c>
      <c r="H12" s="9">
        <f>238</f>
        <v>238</v>
      </c>
      <c r="I12" s="9">
        <f>183</f>
        <v>183</v>
      </c>
      <c r="J12" s="9">
        <v>141</v>
      </c>
      <c r="K12" s="9">
        <v>152</v>
      </c>
    </row>
    <row r="13" spans="1:11" ht="15" customHeight="1" x14ac:dyDescent="0.35">
      <c r="B13" s="10" t="s">
        <v>9</v>
      </c>
      <c r="C13" s="11">
        <f t="shared" ref="C13:E13" si="7">SUM(C14:C17)</f>
        <v>842</v>
      </c>
      <c r="D13" s="11">
        <f t="shared" si="7"/>
        <v>822</v>
      </c>
      <c r="E13" s="11">
        <f t="shared" si="7"/>
        <v>897</v>
      </c>
      <c r="F13" s="11">
        <f t="shared" ref="F13:G13" si="8">SUM(F14:F17)</f>
        <v>928</v>
      </c>
      <c r="G13" s="11">
        <f t="shared" si="8"/>
        <v>1083</v>
      </c>
      <c r="H13" s="11">
        <f t="shared" ref="H13:I13" si="9">SUM(H14:H17)</f>
        <v>971</v>
      </c>
      <c r="I13" s="11">
        <f t="shared" si="9"/>
        <v>879</v>
      </c>
      <c r="J13" s="11">
        <f t="shared" ref="J13:K13" si="10">SUM(J14:J17)</f>
        <v>708</v>
      </c>
      <c r="K13" s="11">
        <f t="shared" si="10"/>
        <v>695</v>
      </c>
    </row>
    <row r="14" spans="1:11" ht="15" customHeight="1" x14ac:dyDescent="0.35">
      <c r="B14" s="12" t="s">
        <v>8</v>
      </c>
      <c r="C14" s="13">
        <v>1</v>
      </c>
      <c r="D14" s="13">
        <v>2</v>
      </c>
      <c r="E14" s="13">
        <v>2</v>
      </c>
      <c r="F14" s="13">
        <v>0</v>
      </c>
      <c r="G14" s="13">
        <v>2</v>
      </c>
      <c r="H14" s="13">
        <v>26</v>
      </c>
      <c r="I14" s="13">
        <v>11</v>
      </c>
      <c r="J14" s="13">
        <v>11</v>
      </c>
      <c r="K14" s="13">
        <v>6</v>
      </c>
    </row>
    <row r="15" spans="1:11" ht="15" customHeight="1" x14ac:dyDescent="0.35">
      <c r="B15" s="12" t="s">
        <v>7</v>
      </c>
      <c r="C15" s="14">
        <v>66</v>
      </c>
      <c r="D15" s="14">
        <v>52</v>
      </c>
      <c r="E15" s="14">
        <v>103</v>
      </c>
      <c r="F15" s="14">
        <v>85</v>
      </c>
      <c r="G15" s="14">
        <v>78</v>
      </c>
      <c r="H15" s="14">
        <v>67</v>
      </c>
      <c r="I15" s="14">
        <v>56</v>
      </c>
      <c r="J15" s="14">
        <v>45</v>
      </c>
      <c r="K15" s="14">
        <v>79</v>
      </c>
    </row>
    <row r="16" spans="1:11" ht="15" customHeight="1" x14ac:dyDescent="0.35">
      <c r="B16" s="12" t="s">
        <v>6</v>
      </c>
      <c r="C16" s="14">
        <v>709</v>
      </c>
      <c r="D16" s="14">
        <v>705</v>
      </c>
      <c r="E16" s="14">
        <v>700</v>
      </c>
      <c r="F16" s="14">
        <v>722</v>
      </c>
      <c r="G16" s="14">
        <v>856</v>
      </c>
      <c r="H16" s="14">
        <v>762</v>
      </c>
      <c r="I16" s="14">
        <v>674</v>
      </c>
      <c r="J16" s="14">
        <v>500</v>
      </c>
      <c r="K16" s="14">
        <v>497</v>
      </c>
    </row>
    <row r="17" spans="2:11" ht="15" customHeight="1" x14ac:dyDescent="0.35">
      <c r="B17" s="12" t="s">
        <v>5</v>
      </c>
      <c r="C17" s="14">
        <v>66</v>
      </c>
      <c r="D17" s="14">
        <v>63</v>
      </c>
      <c r="E17" s="14">
        <v>92</v>
      </c>
      <c r="F17" s="14">
        <v>121</v>
      </c>
      <c r="G17" s="14">
        <v>147</v>
      </c>
      <c r="H17" s="14">
        <v>116</v>
      </c>
      <c r="I17" s="14">
        <v>138</v>
      </c>
      <c r="J17" s="14">
        <v>152</v>
      </c>
      <c r="K17" s="14">
        <v>113</v>
      </c>
    </row>
    <row r="18" spans="2:11" ht="15" customHeight="1" x14ac:dyDescent="0.35">
      <c r="B18" s="8" t="s">
        <v>4</v>
      </c>
      <c r="C18" s="11">
        <f t="shared" ref="C18:E18" si="11">SUM(C19:C21)</f>
        <v>12297</v>
      </c>
      <c r="D18" s="11">
        <f t="shared" si="11"/>
        <v>13918</v>
      </c>
      <c r="E18" s="11">
        <f t="shared" si="11"/>
        <v>17723</v>
      </c>
      <c r="F18" s="11">
        <f>SUM(F19:F21)</f>
        <v>20460</v>
      </c>
      <c r="G18" s="11">
        <f>SUM(G19:G21)</f>
        <v>21995</v>
      </c>
      <c r="H18" s="11">
        <f>SUM(H19:H21)</f>
        <v>22465</v>
      </c>
      <c r="I18" s="11">
        <f>SUM(I19:I21)</f>
        <v>27501</v>
      </c>
      <c r="J18" s="11">
        <f>SUM(J19:J21)</f>
        <v>26326</v>
      </c>
      <c r="K18" s="11">
        <f>SUM(K19:K21)</f>
        <v>26992</v>
      </c>
    </row>
    <row r="19" spans="2:11" ht="15" customHeight="1" x14ac:dyDescent="0.35">
      <c r="B19" s="15" t="s">
        <v>3</v>
      </c>
      <c r="C19" s="14">
        <v>11574</v>
      </c>
      <c r="D19" s="14">
        <v>12741</v>
      </c>
      <c r="E19" s="14">
        <v>16314</v>
      </c>
      <c r="F19" s="14">
        <v>19147</v>
      </c>
      <c r="G19" s="14">
        <v>20721</v>
      </c>
      <c r="H19" s="14">
        <v>21144</v>
      </c>
      <c r="I19" s="14">
        <v>25800</v>
      </c>
      <c r="J19" s="14">
        <v>25061</v>
      </c>
      <c r="K19" s="14">
        <v>24649</v>
      </c>
    </row>
    <row r="20" spans="2:11" ht="15" customHeight="1" x14ac:dyDescent="0.35">
      <c r="B20" s="15" t="s">
        <v>2</v>
      </c>
      <c r="C20" s="14">
        <v>723</v>
      </c>
      <c r="D20" s="14">
        <v>1177</v>
      </c>
      <c r="E20" s="14">
        <v>1409</v>
      </c>
      <c r="F20" s="14">
        <v>48</v>
      </c>
      <c r="G20" s="14">
        <v>7</v>
      </c>
      <c r="H20" s="14">
        <v>17</v>
      </c>
      <c r="I20" s="14">
        <v>25</v>
      </c>
      <c r="J20" s="14">
        <v>51</v>
      </c>
      <c r="K20" s="14">
        <v>101</v>
      </c>
    </row>
    <row r="21" spans="2:11" ht="15" customHeight="1" thickBot="1" x14ac:dyDescent="0.4">
      <c r="B21" s="21" t="s">
        <v>20</v>
      </c>
      <c r="C21" s="22" t="s">
        <v>21</v>
      </c>
      <c r="D21" s="22" t="s">
        <v>21</v>
      </c>
      <c r="E21" s="22" t="s">
        <v>21</v>
      </c>
      <c r="F21" s="22">
        <v>1265</v>
      </c>
      <c r="G21" s="22">
        <v>1267</v>
      </c>
      <c r="H21" s="22">
        <v>1304</v>
      </c>
      <c r="I21" s="22">
        <v>1676</v>
      </c>
      <c r="J21" s="22">
        <v>1214</v>
      </c>
      <c r="K21" s="22">
        <v>2242</v>
      </c>
    </row>
    <row r="22" spans="2:11" ht="15" customHeight="1" x14ac:dyDescent="0.35">
      <c r="B22" s="16" t="s">
        <v>1</v>
      </c>
      <c r="C22" s="17"/>
      <c r="D22" s="17"/>
    </row>
    <row r="23" spans="2:11" ht="15" customHeight="1" x14ac:dyDescent="0.35">
      <c r="B23" s="18" t="s">
        <v>19</v>
      </c>
      <c r="C23" s="17"/>
      <c r="D23" s="17"/>
    </row>
    <row r="24" spans="2:11" ht="15" customHeight="1" x14ac:dyDescent="0.35">
      <c r="B24" s="2" t="s">
        <v>0</v>
      </c>
    </row>
    <row r="25" spans="2:11" ht="15" customHeight="1" x14ac:dyDescent="0.35"/>
    <row r="26" spans="2:11" ht="15" customHeight="1" x14ac:dyDescent="0.35"/>
    <row r="27" spans="2:11" ht="15" customHeight="1" x14ac:dyDescent="0.35"/>
    <row r="28" spans="2:11" ht="15" customHeight="1" x14ac:dyDescent="0.35"/>
    <row r="29" spans="2:11" ht="15" customHeight="1" x14ac:dyDescent="0.35"/>
    <row r="30" spans="2:11" ht="15" customHeight="1" x14ac:dyDescent="0.35"/>
    <row r="31" spans="2:11" ht="15" customHeight="1" x14ac:dyDescent="0.35"/>
    <row r="32" spans="2:11" ht="15" customHeight="1" x14ac:dyDescent="0.35"/>
    <row r="33" ht="15" customHeight="1" x14ac:dyDescent="0.35"/>
  </sheetData>
  <mergeCells count="2">
    <mergeCell ref="B2:K2"/>
    <mergeCell ref="B4:K4"/>
  </mergeCells>
  <pageMargins left="0.7" right="0.7" top="0.75" bottom="0.75" header="0.3" footer="0.3"/>
  <ignoredErrors>
    <ignoredError sqref="C8:H8 K8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ASIENTOS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2013-05-29T13:52:43Z</dcterms:created>
  <dcterms:modified xsi:type="dcterms:W3CDTF">2019-05-23T20:10:31Z</dcterms:modified>
</cp:coreProperties>
</file>